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f33f687fda67a9/2计算工具/"/>
    </mc:Choice>
  </mc:AlternateContent>
  <xr:revisionPtr revIDLastSave="238" documentId="8_{E0992926-9D46-4545-A450-946DF027334B}" xr6:coauthVersionLast="45" xr6:coauthVersionMax="45" xr10:uidLastSave="{E4DA01F8-6993-4FAD-A607-0BF14B4E3778}"/>
  <bookViews>
    <workbookView xWindow="-120" yWindow="-120" windowWidth="29040" windowHeight="15840" xr2:uid="{F399EEE9-3B8C-4F04-B3F9-871D665D79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M4" i="1"/>
  <c r="M7" i="1" s="1"/>
  <c r="D3" i="1" l="1"/>
  <c r="H298" i="1" l="1"/>
  <c r="J30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12" i="1"/>
  <c r="D6" i="1"/>
  <c r="D5" i="1" l="1"/>
  <c r="D4" i="1"/>
  <c r="D7" i="1" l="1"/>
  <c r="B8" i="1" s="1"/>
  <c r="D8" i="1" l="1"/>
  <c r="D9" i="1"/>
  <c r="B9" i="1" s="1"/>
</calcChain>
</file>

<file path=xl/sharedStrings.xml><?xml version="1.0" encoding="utf-8"?>
<sst xmlns="http://schemas.openxmlformats.org/spreadsheetml/2006/main" count="57" uniqueCount="53">
  <si>
    <t>pH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</si>
  <si>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</si>
  <si>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</si>
  <si>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</si>
  <si>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</si>
  <si>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r>
      <rPr>
        <sz val="10"/>
        <color theme="1"/>
        <rFont val="阿里巴巴普惠体 R"/>
        <family val="1"/>
        <charset val="134"/>
      </rPr>
      <t>计算</t>
    </r>
    <phoneticPr fontId="2" type="noConversion"/>
  </si>
  <si>
    <r>
      <rPr>
        <sz val="10"/>
        <color rgb="FF3F3F76"/>
        <rFont val="阿里巴巴普惠体 R"/>
        <family val="1"/>
        <charset val="134"/>
      </rPr>
      <t>电导率</t>
    </r>
    <phoneticPr fontId="2" type="noConversion"/>
  </si>
  <si>
    <r>
      <rPr>
        <b/>
        <sz val="10"/>
        <rFont val="阿里巴巴普惠体 R"/>
        <family val="1"/>
        <charset val="134"/>
      </rPr>
      <t>雷兹纳稳定指数</t>
    </r>
    <phoneticPr fontId="2" type="noConversion"/>
  </si>
  <si>
    <r>
      <rPr>
        <b/>
        <sz val="10"/>
        <rFont val="阿里巴巴普惠体 R"/>
        <family val="1"/>
        <charset val="134"/>
      </rPr>
      <t>结垢趋势</t>
    </r>
    <phoneticPr fontId="2" type="noConversion"/>
  </si>
  <si>
    <r>
      <rPr>
        <sz val="10"/>
        <color theme="1"/>
        <rFont val="阿里巴巴普惠体 R"/>
        <family val="1"/>
        <charset val="134"/>
      </rPr>
      <t>非常严重的结垢</t>
    </r>
    <phoneticPr fontId="2" type="noConversion"/>
  </si>
  <si>
    <r>
      <t>65</t>
    </r>
    <r>
      <rPr>
        <sz val="10"/>
        <color theme="1"/>
        <rFont val="阿里巴巴普惠体 R"/>
        <family val="1"/>
        <charset val="134"/>
      </rPr>
      <t>℃重度结垢</t>
    </r>
    <phoneticPr fontId="2" type="noConversion"/>
  </si>
  <si>
    <r>
      <t>15</t>
    </r>
    <r>
      <rPr>
        <sz val="10"/>
        <color theme="1"/>
        <rFont val="阿里巴巴普惠体 R"/>
        <family val="1"/>
        <charset val="134"/>
      </rPr>
      <t>℃重度结垢</t>
    </r>
    <phoneticPr fontId="2" type="noConversion"/>
  </si>
  <si>
    <r>
      <rPr>
        <sz val="10"/>
        <color theme="1"/>
        <rFont val="阿里巴巴普惠体 R"/>
        <family val="1"/>
        <charset val="134"/>
      </rPr>
      <t>换热器重度结垢</t>
    </r>
    <phoneticPr fontId="2" type="noConversion"/>
  </si>
  <si>
    <r>
      <rPr>
        <sz val="10"/>
        <color theme="1"/>
        <rFont val="阿里巴巴普惠体 R"/>
        <family val="1"/>
        <charset val="134"/>
      </rPr>
      <t>换热器结垢</t>
    </r>
    <phoneticPr fontId="2" type="noConversion"/>
  </si>
  <si>
    <r>
      <t>15</t>
    </r>
    <r>
      <rPr>
        <sz val="10"/>
        <color theme="1"/>
        <rFont val="阿里巴巴普惠体 R"/>
        <family val="1"/>
        <charset val="134"/>
      </rPr>
      <t>℃轻微结垢</t>
    </r>
    <phoneticPr fontId="2" type="noConversion"/>
  </si>
  <si>
    <r>
      <rPr>
        <sz val="10"/>
        <color theme="1"/>
        <rFont val="阿里巴巴普惠体 R"/>
        <family val="1"/>
        <charset val="134"/>
      </rPr>
      <t>情况正常</t>
    </r>
    <phoneticPr fontId="2" type="noConversion"/>
  </si>
  <si>
    <r>
      <t>65</t>
    </r>
    <r>
      <rPr>
        <sz val="10"/>
        <color theme="1"/>
        <rFont val="阿里巴巴普惠体 R"/>
        <family val="1"/>
        <charset val="134"/>
      </rPr>
      <t>℃轻微腐蚀</t>
    </r>
    <phoneticPr fontId="2" type="noConversion"/>
  </si>
  <si>
    <r>
      <rPr>
        <sz val="10"/>
        <color theme="1"/>
        <rFont val="阿里巴巴普惠体 R"/>
        <family val="1"/>
        <charset val="134"/>
      </rPr>
      <t>轻微腐蚀</t>
    </r>
    <phoneticPr fontId="2" type="noConversion"/>
  </si>
  <si>
    <r>
      <t>65</t>
    </r>
    <r>
      <rPr>
        <sz val="10"/>
        <color theme="1"/>
        <rFont val="阿里巴巴普惠体 R"/>
        <family val="1"/>
        <charset val="134"/>
      </rPr>
      <t>℃发生腐蚀</t>
    </r>
    <phoneticPr fontId="2" type="noConversion"/>
  </si>
  <si>
    <r>
      <rPr>
        <sz val="10"/>
        <color theme="1"/>
        <rFont val="阿里巴巴普惠体 R"/>
        <family val="1"/>
        <charset val="134"/>
      </rPr>
      <t>换热器出现腐蚀</t>
    </r>
    <phoneticPr fontId="2" type="noConversion"/>
  </si>
  <si>
    <r>
      <rPr>
        <sz val="10"/>
        <color theme="1"/>
        <rFont val="阿里巴巴普惠体 R"/>
        <family val="1"/>
        <charset val="134"/>
      </rPr>
      <t>冷水管路腐蚀</t>
    </r>
    <phoneticPr fontId="2" type="noConversion"/>
  </si>
  <si>
    <r>
      <t>65</t>
    </r>
    <r>
      <rPr>
        <sz val="10"/>
        <color theme="1"/>
        <rFont val="阿里巴巴普惠体 R"/>
        <family val="1"/>
        <charset val="134"/>
      </rPr>
      <t>℃严重腐蚀</t>
    </r>
    <phoneticPr fontId="2" type="noConversion"/>
  </si>
  <si>
    <r>
      <rPr>
        <sz val="10"/>
        <color theme="1"/>
        <rFont val="阿里巴巴普惠体 R"/>
        <family val="1"/>
        <charset val="134"/>
      </rPr>
      <t>重度腐蚀</t>
    </r>
    <phoneticPr fontId="2" type="noConversion"/>
  </si>
  <si>
    <r>
      <t>15</t>
    </r>
    <r>
      <rPr>
        <sz val="10"/>
        <color theme="1"/>
        <rFont val="阿里巴巴普惠体 R"/>
        <family val="1"/>
        <charset val="134"/>
      </rPr>
      <t>℃非常严重的腐蚀</t>
    </r>
    <phoneticPr fontId="2" type="noConversion"/>
  </si>
  <si>
    <r>
      <rPr>
        <b/>
        <sz val="10"/>
        <color theme="1"/>
        <rFont val="阿里巴巴普惠体 R"/>
        <family val="1"/>
        <charset val="134"/>
      </rPr>
      <t>温度，
℃</t>
    </r>
    <phoneticPr fontId="2" type="noConversion"/>
  </si>
  <si>
    <r>
      <t>65</t>
    </r>
    <r>
      <rPr>
        <sz val="10"/>
        <color theme="1"/>
        <rFont val="Segoe UI Symbol"/>
        <family val="1"/>
      </rPr>
      <t>℃</t>
    </r>
    <r>
      <rPr>
        <sz val="10"/>
        <color theme="1"/>
        <rFont val="阿里巴巴普惠体 R"/>
        <family val="1"/>
        <charset val="134"/>
      </rPr>
      <t>非常严重腐蚀</t>
    </r>
    <phoneticPr fontId="2" type="noConversion"/>
  </si>
  <si>
    <t>&gt;0.05</t>
    <phoneticPr fontId="2" type="noConversion"/>
  </si>
  <si>
    <t>&lt;-0.05</t>
    <phoneticPr fontId="2" type="noConversion"/>
  </si>
  <si>
    <r>
      <rPr>
        <sz val="10"/>
        <rFont val="阿里巴巴普惠体 R"/>
        <family val="1"/>
        <charset val="134"/>
      </rPr>
      <t>结垢倾向</t>
    </r>
    <phoneticPr fontId="2" type="noConversion"/>
  </si>
  <si>
    <r>
      <rPr>
        <sz val="10"/>
        <rFont val="阿里巴巴普惠体 R"/>
        <family val="1"/>
        <charset val="134"/>
      </rPr>
      <t>平衡</t>
    </r>
    <phoneticPr fontId="2" type="noConversion"/>
  </si>
  <si>
    <r>
      <rPr>
        <sz val="10"/>
        <rFont val="阿里巴巴普惠体 R"/>
        <family val="1"/>
        <charset val="134"/>
      </rPr>
      <t>腐蚀倾向</t>
    </r>
    <phoneticPr fontId="2" type="noConversion"/>
  </si>
  <si>
    <r>
      <rPr>
        <sz val="20"/>
        <color theme="1"/>
        <rFont val="思源黑体 CN Regular"/>
        <family val="2"/>
        <charset val="134"/>
      </rPr>
      <t>朗格利尔指数及雷兹纳稳定指数计算（</t>
    </r>
    <r>
      <rPr>
        <sz val="20"/>
        <color theme="1"/>
        <rFont val="FiraGO"/>
        <family val="2"/>
      </rPr>
      <t>LSI&amp;RSI)</t>
    </r>
    <phoneticPr fontId="2" type="noConversion"/>
  </si>
  <si>
    <r>
      <rPr>
        <sz val="10"/>
        <color rgb="FF3F3F76"/>
        <rFont val="阿里巴巴普惠体 R"/>
        <family val="1"/>
        <charset val="134"/>
      </rPr>
      <t>水侧表面温度</t>
    </r>
    <r>
      <rPr>
        <sz val="10"/>
        <color rgb="FF3F3F76"/>
        <rFont val="FiraGO"/>
        <family val="2"/>
      </rPr>
      <t>,</t>
    </r>
    <r>
      <rPr>
        <sz val="10"/>
        <color rgb="FF3F3F76"/>
        <rFont val="阿里巴巴普惠体 R"/>
        <family val="1"/>
        <charset val="134"/>
      </rPr>
      <t>℃</t>
    </r>
    <phoneticPr fontId="2" type="noConversion"/>
  </si>
  <si>
    <r>
      <rPr>
        <sz val="10"/>
        <color rgb="FF3F3F76"/>
        <rFont val="阿里巴巴普惠体 R"/>
        <family val="1"/>
        <charset val="134"/>
      </rPr>
      <t>钙硬度</t>
    </r>
    <r>
      <rPr>
        <sz val="10"/>
        <color rgb="FF3F3F76"/>
        <rFont val="FiraGO"/>
        <family val="2"/>
      </rPr>
      <t>,ppm</t>
    </r>
    <phoneticPr fontId="2" type="noConversion"/>
  </si>
  <si>
    <r>
      <rPr>
        <sz val="10"/>
        <color rgb="FF3F3F76"/>
        <rFont val="阿里巴巴普惠体 R"/>
        <family val="1"/>
        <charset val="134"/>
      </rPr>
      <t>总碱度</t>
    </r>
    <r>
      <rPr>
        <sz val="10"/>
        <color rgb="FF3F3F76"/>
        <rFont val="FiraGO"/>
        <family val="2"/>
      </rPr>
      <t>,ppm</t>
    </r>
    <phoneticPr fontId="2" type="noConversion"/>
  </si>
  <si>
    <r>
      <t>pH</t>
    </r>
    <r>
      <rPr>
        <vertAlign val="subscript"/>
        <sz val="10"/>
        <color theme="1"/>
        <rFont val="FiraGO"/>
        <family val="2"/>
      </rPr>
      <t>S</t>
    </r>
    <phoneticPr fontId="2" type="noConversion"/>
  </si>
  <si>
    <r>
      <rPr>
        <sz val="10"/>
        <color theme="1"/>
        <rFont val="阿里巴巴普惠体 R"/>
        <family val="1"/>
        <charset val="134"/>
      </rPr>
      <t>朗格利尔指数</t>
    </r>
    <r>
      <rPr>
        <sz val="10"/>
        <color theme="1"/>
        <rFont val="FiraGO"/>
        <family val="2"/>
      </rPr>
      <t>,LSI</t>
    </r>
    <phoneticPr fontId="2" type="noConversion"/>
  </si>
  <si>
    <r>
      <t>LSI=pH-pH</t>
    </r>
    <r>
      <rPr>
        <vertAlign val="subscript"/>
        <sz val="10"/>
        <color theme="1"/>
        <rFont val="FiraGO"/>
        <family val="2"/>
      </rPr>
      <t>S</t>
    </r>
    <phoneticPr fontId="2" type="noConversion"/>
  </si>
  <si>
    <r>
      <rPr>
        <sz val="10"/>
        <color theme="1"/>
        <rFont val="阿里巴巴普惠体 R"/>
        <family val="1"/>
        <charset val="134"/>
      </rPr>
      <t>雷兹纳稳定指数</t>
    </r>
    <r>
      <rPr>
        <sz val="10"/>
        <color theme="1"/>
        <rFont val="FiraGO"/>
        <family val="2"/>
      </rPr>
      <t>,RSI</t>
    </r>
    <phoneticPr fontId="2" type="noConversion"/>
  </si>
  <si>
    <r>
      <t>RSI=2pH</t>
    </r>
    <r>
      <rPr>
        <vertAlign val="subscript"/>
        <sz val="10"/>
        <color theme="1"/>
        <rFont val="FiraGO"/>
        <family val="2"/>
      </rPr>
      <t>S</t>
    </r>
    <r>
      <rPr>
        <sz val="10"/>
        <color theme="1"/>
        <rFont val="FiraGO"/>
        <family val="2"/>
      </rPr>
      <t>-pH</t>
    </r>
    <phoneticPr fontId="2" type="noConversion"/>
  </si>
  <si>
    <r>
      <rPr>
        <b/>
        <sz val="10"/>
        <color theme="1"/>
        <rFont val="阿里巴巴普惠体 R"/>
        <family val="1"/>
        <charset val="134"/>
      </rPr>
      <t xml:space="preserve">总溶解固体，
</t>
    </r>
    <r>
      <rPr>
        <b/>
        <sz val="10"/>
        <color theme="1"/>
        <rFont val="FiraGO"/>
        <family val="2"/>
      </rPr>
      <t>ppm</t>
    </r>
    <phoneticPr fontId="2" type="noConversion"/>
  </si>
  <si>
    <r>
      <rPr>
        <b/>
        <sz val="10"/>
        <color theme="1"/>
        <rFont val="阿里巴巴普惠体 R"/>
        <family val="1"/>
        <charset val="134"/>
      </rPr>
      <t>钙硬度，</t>
    </r>
    <r>
      <rPr>
        <b/>
        <sz val="10"/>
        <color theme="1"/>
        <rFont val="FiraGO"/>
        <family val="2"/>
      </rPr>
      <t>ppm@CaCO3</t>
    </r>
    <phoneticPr fontId="2" type="noConversion"/>
  </si>
  <si>
    <r>
      <rPr>
        <b/>
        <sz val="10"/>
        <color theme="1"/>
        <rFont val="阿里巴巴普惠体 R"/>
        <family val="1"/>
        <charset val="134"/>
      </rPr>
      <t>总碱度</t>
    </r>
    <r>
      <rPr>
        <b/>
        <sz val="10"/>
        <color theme="1"/>
        <rFont val="FiraGO"/>
        <family val="2"/>
      </rPr>
      <t>,
ppm@CaCO3</t>
    </r>
    <phoneticPr fontId="2" type="noConversion"/>
  </si>
  <si>
    <r>
      <rPr>
        <sz val="10"/>
        <color theme="1"/>
        <rFont val="阿里巴巴普惠体 R"/>
        <family val="1"/>
        <charset val="134"/>
      </rPr>
      <t>重度腐蚀</t>
    </r>
    <r>
      <rPr>
        <sz val="10"/>
        <color theme="1"/>
        <rFont val="FiraGO"/>
        <family val="2"/>
      </rPr>
      <t>-</t>
    </r>
    <r>
      <rPr>
        <sz val="10"/>
        <color theme="1"/>
        <rFont val="阿里巴巴普惠体 R"/>
        <family val="1"/>
        <charset val="134"/>
      </rPr>
      <t>出现红锈水</t>
    </r>
    <phoneticPr fontId="2" type="noConversion"/>
  </si>
  <si>
    <r>
      <t>LSI=pH-pH</t>
    </r>
    <r>
      <rPr>
        <vertAlign val="subscript"/>
        <sz val="10"/>
        <color theme="1"/>
        <rFont val="FiraGO"/>
        <family val="2"/>
      </rPr>
      <t>S</t>
    </r>
    <r>
      <rPr>
        <sz val="10"/>
        <color theme="1"/>
        <rFont val="FiraGO"/>
        <family val="2"/>
      </rPr>
      <t>=pH-9.3-A-B+C+D</t>
    </r>
    <phoneticPr fontId="2" type="noConversion"/>
  </si>
  <si>
    <t>1.电导率越大,LSI越小
2.温度越高，LSI越大
3.钙硬度越大，LSI越大
4.总碱度越高，LSI越大
5.pH越高，LSI越大</t>
    <phoneticPr fontId="2" type="noConversion"/>
  </si>
  <si>
    <r>
      <t>LSI</t>
    </r>
    <r>
      <rPr>
        <sz val="10"/>
        <rFont val="阿里巴巴普惠体 R"/>
        <family val="1"/>
        <charset val="134"/>
      </rPr>
      <t>反映的倾向性</t>
    </r>
    <phoneticPr fontId="2" type="noConversion"/>
  </si>
  <si>
    <t xml:space="preserve">加酸 </t>
    <phoneticPr fontId="2" type="noConversion"/>
  </si>
  <si>
    <t xml:space="preserve">水侧表面温度 </t>
    <phoneticPr fontId="2" type="noConversion"/>
  </si>
  <si>
    <t>控制pH</t>
    <phoneticPr fontId="2" type="noConversion"/>
  </si>
  <si>
    <t>LSI=pH-9.3-A-B+C+D=8.2-9.3-A-1.72+C+D</t>
    <phoneticPr fontId="2" type="noConversion"/>
  </si>
  <si>
    <t>LSI=-2.82-D3+D5+LOG10(M4)</t>
    <phoneticPr fontId="2" type="noConversion"/>
  </si>
  <si>
    <t>对应的碱度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</si>
</sst>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_ "/>
  </numFmts>
  <fonts count="19" x14ac:knownFonts="1">
    <font>
      <sz val="11"/>
      <color theme="1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阿里巴巴普惠体 R"/>
      <family val="1"/>
      <charset val="134"/>
    </font>
    <font>
      <sz val="10"/>
      <color rgb="FF3F3F76"/>
      <name val="阿里巴巴普惠体 R"/>
      <family val="1"/>
      <charset val="134"/>
    </font>
    <font>
      <b/>
      <sz val="10"/>
      <name val="阿里巴巴普惠体 R"/>
      <family val="1"/>
      <charset val="134"/>
    </font>
    <font>
      <b/>
      <sz val="10"/>
      <color theme="1"/>
      <name val="阿里巴巴普惠体 R"/>
      <family val="1"/>
      <charset val="134"/>
    </font>
    <font>
      <sz val="20"/>
      <color theme="1"/>
      <name val="思源黑体 CN Regular"/>
      <family val="2"/>
      <charset val="134"/>
    </font>
    <font>
      <sz val="10"/>
      <color theme="1"/>
      <name val="Segoe UI Symbol"/>
      <family val="1"/>
    </font>
    <font>
      <sz val="10"/>
      <name val="阿里巴巴普惠体 R"/>
      <family val="1"/>
      <charset val="134"/>
    </font>
    <font>
      <sz val="20"/>
      <color theme="1"/>
      <name val="FiraGO"/>
      <family val="2"/>
    </font>
    <font>
      <sz val="10"/>
      <color theme="1"/>
      <name val="FiraGO"/>
      <family val="2"/>
    </font>
    <font>
      <sz val="10"/>
      <color rgb="FF3F3F76"/>
      <name val="FiraGO"/>
      <family val="2"/>
    </font>
    <font>
      <sz val="10"/>
      <name val="FiraGO"/>
      <family val="2"/>
    </font>
    <font>
      <vertAlign val="subscript"/>
      <sz val="10"/>
      <color theme="1"/>
      <name val="FiraGO"/>
      <family val="2"/>
    </font>
    <font>
      <b/>
      <sz val="10"/>
      <name val="FiraGO"/>
      <family val="2"/>
    </font>
    <font>
      <b/>
      <sz val="10"/>
      <color theme="1"/>
      <name val="FiraGO"/>
      <family val="2"/>
    </font>
    <font>
      <b/>
      <sz val="16"/>
      <color theme="1"/>
      <name val="FiraGO"/>
      <family val="2"/>
    </font>
    <font>
      <sz val="9"/>
      <color theme="1"/>
      <name val="阿里巴巴普惠体 R"/>
      <family val="1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E1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Alignment="0" applyProtection="0">
      <alignment vertical="center"/>
    </xf>
  </cellStyleXfs>
  <cellXfs count="57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2" fillId="2" borderId="3" xfId="1" applyFont="1" applyBorder="1" applyAlignment="1">
      <alignment horizontal="center" vertical="center"/>
    </xf>
    <xf numFmtId="178" fontId="12" fillId="2" borderId="4" xfId="1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6" xfId="1" applyFont="1" applyBorder="1" applyAlignment="1">
      <alignment horizontal="center" vertical="center"/>
    </xf>
    <xf numFmtId="178" fontId="12" fillId="2" borderId="2" xfId="1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3" fillId="0" borderId="14" xfId="1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6" xfId="1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12" fillId="2" borderId="2" xfId="1" applyNumberFormat="1" applyFont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8" xfId="0" applyFont="1" applyBorder="1" applyAlignment="1">
      <alignment horizontal="center" vertical="center"/>
    </xf>
    <xf numFmtId="177" fontId="11" fillId="4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176" fontId="17" fillId="3" borderId="12" xfId="0" applyNumberFormat="1" applyFont="1" applyFill="1" applyBorder="1" applyAlignment="1">
      <alignment horizontal="center" vertical="center" wrapText="1"/>
    </xf>
    <xf numFmtId="176" fontId="17" fillId="3" borderId="13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13" fillId="0" borderId="18" xfId="1" applyNumberFormat="1" applyFont="1" applyFill="1" applyBorder="1" applyAlignment="1">
      <alignment horizontal="center" vertical="center"/>
    </xf>
    <xf numFmtId="178" fontId="13" fillId="0" borderId="19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</cellXfs>
  <cellStyles count="2">
    <cellStyle name="常规" xfId="0" builtinId="0"/>
    <cellStyle name="输入" xfId="1" builtinId="20"/>
  </cellStyles>
  <dxfs count="0"/>
  <tableStyles count="0" defaultTableStyle="TableStyleMedium2" defaultPivotStyle="PivotStyleLight16"/>
  <colors>
    <mruColors>
      <color rgb="FFFFFF00"/>
      <color rgb="FF00E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653D-8C86-4CAF-87CD-7DBD20331D2B}">
  <dimension ref="A1:N300"/>
  <sheetViews>
    <sheetView tabSelected="1" zoomScale="130" zoomScaleNormal="130" workbookViewId="0">
      <selection activeCell="L14" sqref="L14"/>
    </sheetView>
  </sheetViews>
  <sheetFormatPr defaultColWidth="11.75" defaultRowHeight="12.75" x14ac:dyDescent="0.2"/>
  <cols>
    <col min="1" max="1" width="15.125" style="1" customWidth="1"/>
    <col min="2" max="2" width="16.25" style="1" customWidth="1"/>
    <col min="3" max="3" width="12.625" style="1" customWidth="1"/>
    <col min="4" max="4" width="12.625" style="2" customWidth="1"/>
    <col min="5" max="5" width="13.25" style="1" customWidth="1"/>
    <col min="6" max="6" width="12.625" style="2" customWidth="1"/>
    <col min="7" max="7" width="10.625" style="1" customWidth="1"/>
    <col min="8" max="8" width="10.625" style="2" customWidth="1"/>
    <col min="9" max="9" width="10.625" style="1" customWidth="1"/>
    <col min="10" max="10" width="10.625" style="2" customWidth="1"/>
    <col min="11" max="11" width="11.75" style="3"/>
    <col min="12" max="12" width="23.5" style="3" customWidth="1"/>
    <col min="13" max="13" width="16.5" style="3" customWidth="1"/>
    <col min="14" max="16384" width="11.75" style="3"/>
  </cols>
  <sheetData>
    <row r="1" spans="1:14" ht="42" customHeight="1" x14ac:dyDescent="0.2">
      <c r="A1" s="42" t="s">
        <v>31</v>
      </c>
      <c r="B1" s="42"/>
      <c r="C1" s="42"/>
      <c r="D1" s="42"/>
      <c r="E1" s="42"/>
      <c r="F1" s="42"/>
    </row>
    <row r="2" spans="1:14" ht="20.100000000000001" customHeight="1" thickBot="1" x14ac:dyDescent="0.25">
      <c r="A2" s="41" t="s">
        <v>5</v>
      </c>
      <c r="B2" s="41"/>
      <c r="C2" s="41"/>
      <c r="D2" s="41"/>
      <c r="E2" s="4"/>
      <c r="F2" s="4"/>
      <c r="L2" s="47" t="s">
        <v>47</v>
      </c>
      <c r="M2" s="47"/>
    </row>
    <row r="3" spans="1:14" ht="20.100000000000001" customHeight="1" x14ac:dyDescent="0.2">
      <c r="A3" s="5" t="s">
        <v>6</v>
      </c>
      <c r="B3" s="6">
        <v>500</v>
      </c>
      <c r="C3" s="7" t="s">
        <v>1</v>
      </c>
      <c r="D3" s="8">
        <f>_xlfn.XLOOKUP(B3*0.7,C12:C32,D12:D32,,-1,1)</f>
        <v>0.15314789170422549</v>
      </c>
      <c r="E3" s="9"/>
      <c r="F3" s="43" t="s">
        <v>46</v>
      </c>
      <c r="G3" s="44"/>
      <c r="H3" s="3"/>
      <c r="I3" s="46" t="s">
        <v>44</v>
      </c>
      <c r="J3" s="46"/>
      <c r="L3" s="48" t="s">
        <v>49</v>
      </c>
      <c r="M3" s="49">
        <v>8.1999999999999993</v>
      </c>
      <c r="N3" s="10"/>
    </row>
    <row r="4" spans="1:14" ht="20.100000000000001" customHeight="1" x14ac:dyDescent="0.2">
      <c r="A4" s="11" t="s">
        <v>32</v>
      </c>
      <c r="B4" s="12">
        <v>45</v>
      </c>
      <c r="C4" s="13" t="s">
        <v>2</v>
      </c>
      <c r="D4" s="14">
        <f>_xlfn.XLOOKUP(B4,E12:E92,F12:F92,,-1,1)</f>
        <v>1.7181561858042471</v>
      </c>
      <c r="E4" s="9"/>
      <c r="F4" s="15" t="s">
        <v>26</v>
      </c>
      <c r="G4" s="16" t="s">
        <v>28</v>
      </c>
      <c r="H4" s="3"/>
      <c r="I4" s="45" t="s">
        <v>45</v>
      </c>
      <c r="J4" s="45"/>
      <c r="L4" s="50" t="s">
        <v>52</v>
      </c>
      <c r="M4" s="51">
        <f>10^((M3-4.08)/1.84)</f>
        <v>173.43248017724622</v>
      </c>
    </row>
    <row r="5" spans="1:14" ht="20.100000000000001" customHeight="1" x14ac:dyDescent="0.2">
      <c r="A5" s="11" t="s">
        <v>33</v>
      </c>
      <c r="B5" s="12">
        <v>200</v>
      </c>
      <c r="C5" s="13" t="s">
        <v>3</v>
      </c>
      <c r="D5" s="14">
        <f>_xlfn.XLOOKUP(B5,G12:G298,H12:H298,,-1,1)</f>
        <v>1.9010299956639813</v>
      </c>
      <c r="E5" s="9"/>
      <c r="F5" s="17">
        <v>0</v>
      </c>
      <c r="G5" s="16" t="s">
        <v>29</v>
      </c>
      <c r="H5" s="3"/>
      <c r="I5" s="45"/>
      <c r="J5" s="45"/>
      <c r="L5" s="50" t="s">
        <v>48</v>
      </c>
      <c r="M5" s="52">
        <v>45</v>
      </c>
    </row>
    <row r="6" spans="1:14" ht="20.100000000000001" customHeight="1" thickBot="1" x14ac:dyDescent="0.25">
      <c r="A6" s="11" t="s">
        <v>34</v>
      </c>
      <c r="B6" s="12">
        <v>173</v>
      </c>
      <c r="C6" s="13" t="s">
        <v>4</v>
      </c>
      <c r="D6" s="14">
        <f>_xlfn.XLOOKUP(B6,I12:I300,J12:J300,,-1,1)</f>
        <v>2.2380461031287955</v>
      </c>
      <c r="E6" s="9"/>
      <c r="F6" s="18" t="s">
        <v>27</v>
      </c>
      <c r="G6" s="19" t="s">
        <v>30</v>
      </c>
      <c r="H6" s="3"/>
      <c r="I6" s="45"/>
      <c r="J6" s="45"/>
      <c r="L6" s="53" t="s">
        <v>50</v>
      </c>
      <c r="M6" s="54"/>
      <c r="N6" s="10"/>
    </row>
    <row r="7" spans="1:14" ht="20.100000000000001" customHeight="1" thickBot="1" x14ac:dyDescent="0.25">
      <c r="A7" s="11" t="s">
        <v>0</v>
      </c>
      <c r="B7" s="20">
        <v>8.1999999999999993</v>
      </c>
      <c r="C7" s="13" t="s">
        <v>35</v>
      </c>
      <c r="D7" s="14">
        <f>9.3+D3+D4-D5-D6</f>
        <v>7.0322279787156976</v>
      </c>
      <c r="E7" s="21">
        <f>9.3+(LOG10(B3*0.7)-1)/10+(-13.12*LOG10(B4+273)+34.55)-(LOG10(B5)-0.4)-LOG10(B6)</f>
        <v>7.0334868914464987</v>
      </c>
      <c r="F7" s="21"/>
      <c r="G7" s="3"/>
      <c r="H7" s="3"/>
      <c r="I7" s="45"/>
      <c r="J7" s="45"/>
      <c r="L7" s="55" t="s">
        <v>51</v>
      </c>
      <c r="M7" s="56">
        <f>-2.82-D3+D5+LOG10(M4)</f>
        <v>1.1670125387423642</v>
      </c>
    </row>
    <row r="8" spans="1:14" ht="20.100000000000001" customHeight="1" x14ac:dyDescent="0.2">
      <c r="A8" s="22" t="s">
        <v>36</v>
      </c>
      <c r="B8" s="23" t="str">
        <f>IF(B7-D7&lt;-0.05,"腐蚀性倾向",IF(B7-D7&lt;0.05,"平衡",IF(B7-D7&gt;0.05,"结垢倾向","")))</f>
        <v>结垢倾向</v>
      </c>
      <c r="C8" s="24" t="s">
        <v>37</v>
      </c>
      <c r="D8" s="14">
        <f>B7-D7</f>
        <v>1.1677720212843017</v>
      </c>
      <c r="E8" s="25"/>
      <c r="F8" s="25"/>
      <c r="G8" s="3"/>
      <c r="H8" s="3"/>
      <c r="I8" s="3"/>
    </row>
    <row r="9" spans="1:14" ht="20.100000000000001" customHeight="1" thickBot="1" x14ac:dyDescent="0.25">
      <c r="A9" s="26" t="s">
        <v>38</v>
      </c>
      <c r="B9" s="27" t="str">
        <f>_xlfn.XLOOKUP(D9,A12:A28,B12:B28,,1,1)</f>
        <v>15℃轻微结垢</v>
      </c>
      <c r="C9" s="28" t="s">
        <v>39</v>
      </c>
      <c r="D9" s="29">
        <f>D7*2-B7</f>
        <v>5.8644559574313959</v>
      </c>
      <c r="E9" s="25"/>
      <c r="F9" s="25"/>
      <c r="G9" s="3"/>
      <c r="H9" s="3"/>
      <c r="I9" s="3"/>
    </row>
    <row r="10" spans="1:14" ht="21" customHeight="1" thickBot="1" x14ac:dyDescent="0.25">
      <c r="A10" s="30"/>
      <c r="B10" s="30"/>
      <c r="C10" s="30"/>
      <c r="D10" s="31"/>
      <c r="E10" s="30"/>
      <c r="F10" s="31"/>
      <c r="G10" s="30"/>
      <c r="H10" s="31"/>
      <c r="I10" s="30"/>
      <c r="J10" s="31"/>
    </row>
    <row r="11" spans="1:14" s="37" customFormat="1" ht="41.25" thickBot="1" x14ac:dyDescent="0.25">
      <c r="A11" s="32" t="s">
        <v>7</v>
      </c>
      <c r="B11" s="33" t="s">
        <v>8</v>
      </c>
      <c r="C11" s="34" t="s">
        <v>40</v>
      </c>
      <c r="D11" s="35" t="s">
        <v>1</v>
      </c>
      <c r="E11" s="34" t="s">
        <v>24</v>
      </c>
      <c r="F11" s="35" t="s">
        <v>2</v>
      </c>
      <c r="G11" s="34" t="s">
        <v>41</v>
      </c>
      <c r="H11" s="35" t="s">
        <v>3</v>
      </c>
      <c r="I11" s="34" t="s">
        <v>42</v>
      </c>
      <c r="J11" s="36" t="s">
        <v>4</v>
      </c>
    </row>
    <row r="12" spans="1:14" s="37" customFormat="1" ht="15" x14ac:dyDescent="0.2">
      <c r="A12" s="38">
        <v>3.4</v>
      </c>
      <c r="B12" s="39" t="s">
        <v>9</v>
      </c>
      <c r="C12" s="39">
        <v>45</v>
      </c>
      <c r="D12" s="40">
        <f>(LOG10(C12)-1)/10</f>
        <v>6.5321251377534376E-2</v>
      </c>
      <c r="E12" s="39">
        <v>0</v>
      </c>
      <c r="F12" s="40">
        <f>-13.12*LOG10(E12+273)+34.55</f>
        <v>2.5875460708252795</v>
      </c>
      <c r="G12" s="38">
        <v>3</v>
      </c>
      <c r="H12" s="40">
        <f>LOG10(G12)-0.4</f>
        <v>7.7121254719662413E-2</v>
      </c>
      <c r="I12" s="38">
        <v>1</v>
      </c>
      <c r="J12" s="40">
        <f>LOG10(I12)</f>
        <v>0</v>
      </c>
    </row>
    <row r="13" spans="1:14" s="37" customFormat="1" ht="15" x14ac:dyDescent="0.2">
      <c r="A13" s="38">
        <v>4.5</v>
      </c>
      <c r="B13" s="39" t="s">
        <v>10</v>
      </c>
      <c r="C13" s="39">
        <v>60</v>
      </c>
      <c r="D13" s="40">
        <f t="shared" ref="D13:D32" si="0">(LOG10(C13)-1)/10</f>
        <v>7.7815125038364366E-2</v>
      </c>
      <c r="E13" s="39">
        <v>1</v>
      </c>
      <c r="F13" s="40">
        <f t="shared" ref="F13:F76" si="1">-13.12*LOG10(E13+273)+34.55</f>
        <v>2.5667126157965079</v>
      </c>
      <c r="G13" s="38">
        <v>4</v>
      </c>
      <c r="H13" s="40">
        <f t="shared" ref="H13:H76" si="2">LOG10(G13)-0.4</f>
        <v>0.20205999132796237</v>
      </c>
      <c r="I13" s="38">
        <v>2</v>
      </c>
      <c r="J13" s="40">
        <f t="shared" ref="J13:J76" si="3">LOG10(I13)</f>
        <v>0.3010299956639812</v>
      </c>
    </row>
    <row r="14" spans="1:14" s="37" customFormat="1" ht="15" x14ac:dyDescent="0.2">
      <c r="A14" s="38">
        <v>4.8</v>
      </c>
      <c r="B14" s="39" t="s">
        <v>11</v>
      </c>
      <c r="C14" s="39">
        <v>80</v>
      </c>
      <c r="D14" s="40">
        <f t="shared" si="0"/>
        <v>9.0308998699194357E-2</v>
      </c>
      <c r="E14" s="39">
        <v>2</v>
      </c>
      <c r="F14" s="40">
        <f t="shared" si="1"/>
        <v>2.5459550569469513</v>
      </c>
      <c r="G14" s="38">
        <v>5</v>
      </c>
      <c r="H14" s="40">
        <f t="shared" si="2"/>
        <v>0.29897000433601884</v>
      </c>
      <c r="I14" s="38">
        <v>3</v>
      </c>
      <c r="J14" s="40">
        <f t="shared" si="3"/>
        <v>0.47712125471966244</v>
      </c>
    </row>
    <row r="15" spans="1:14" s="37" customFormat="1" ht="15" x14ac:dyDescent="0.2">
      <c r="A15" s="38">
        <v>5.2</v>
      </c>
      <c r="B15" s="39" t="s">
        <v>12</v>
      </c>
      <c r="C15" s="39">
        <v>105</v>
      </c>
      <c r="D15" s="40">
        <f t="shared" si="0"/>
        <v>0.10211892990699382</v>
      </c>
      <c r="E15" s="39">
        <v>3</v>
      </c>
      <c r="F15" s="40">
        <f t="shared" si="1"/>
        <v>2.525272843304343</v>
      </c>
      <c r="G15" s="38">
        <v>6</v>
      </c>
      <c r="H15" s="40">
        <f t="shared" si="2"/>
        <v>0.37815125038364361</v>
      </c>
      <c r="I15" s="38">
        <v>4</v>
      </c>
      <c r="J15" s="40">
        <f t="shared" si="3"/>
        <v>0.6020599913279624</v>
      </c>
    </row>
    <row r="16" spans="1:14" s="37" customFormat="1" ht="15" x14ac:dyDescent="0.2">
      <c r="A16" s="38">
        <v>5.5</v>
      </c>
      <c r="B16" s="39" t="s">
        <v>13</v>
      </c>
      <c r="C16" s="39">
        <v>140</v>
      </c>
      <c r="D16" s="40">
        <f t="shared" si="0"/>
        <v>0.11461280356782381</v>
      </c>
      <c r="E16" s="39">
        <v>4</v>
      </c>
      <c r="F16" s="40">
        <f t="shared" si="1"/>
        <v>2.5046654298744357</v>
      </c>
      <c r="G16" s="38">
        <v>7</v>
      </c>
      <c r="H16" s="40">
        <f t="shared" si="2"/>
        <v>0.44509804001425679</v>
      </c>
      <c r="I16" s="38">
        <v>5</v>
      </c>
      <c r="J16" s="40">
        <f t="shared" si="3"/>
        <v>0.69897000433601886</v>
      </c>
    </row>
    <row r="17" spans="1:10" s="37" customFormat="1" ht="15" x14ac:dyDescent="0.2">
      <c r="A17" s="38">
        <v>6.2</v>
      </c>
      <c r="B17" s="39" t="s">
        <v>14</v>
      </c>
      <c r="C17" s="39">
        <v>175</v>
      </c>
      <c r="D17" s="40">
        <f t="shared" si="0"/>
        <v>0.12430380486862944</v>
      </c>
      <c r="E17" s="39">
        <v>5</v>
      </c>
      <c r="F17" s="40">
        <f t="shared" si="1"/>
        <v>2.484132277554842</v>
      </c>
      <c r="G17" s="38">
        <v>8</v>
      </c>
      <c r="H17" s="40">
        <f t="shared" si="2"/>
        <v>0.50308998699194352</v>
      </c>
      <c r="I17" s="38">
        <v>6</v>
      </c>
      <c r="J17" s="40">
        <f t="shared" si="3"/>
        <v>0.77815125038364363</v>
      </c>
    </row>
    <row r="18" spans="1:10" s="37" customFormat="1" ht="15" x14ac:dyDescent="0.2">
      <c r="A18" s="38">
        <v>6.6</v>
      </c>
      <c r="B18" s="39" t="s">
        <v>15</v>
      </c>
      <c r="C18" s="39">
        <v>220</v>
      </c>
      <c r="D18" s="40">
        <f t="shared" si="0"/>
        <v>0.13424226808222062</v>
      </c>
      <c r="E18" s="39">
        <v>6</v>
      </c>
      <c r="F18" s="40">
        <f t="shared" si="1"/>
        <v>2.4636728530504044</v>
      </c>
      <c r="G18" s="38">
        <v>9</v>
      </c>
      <c r="H18" s="40">
        <f t="shared" si="2"/>
        <v>0.55424250943932485</v>
      </c>
      <c r="I18" s="38">
        <v>7</v>
      </c>
      <c r="J18" s="40">
        <f t="shared" si="3"/>
        <v>0.84509804001425681</v>
      </c>
    </row>
    <row r="19" spans="1:10" s="37" customFormat="1" ht="15" x14ac:dyDescent="0.2">
      <c r="A19" s="38">
        <v>6.9</v>
      </c>
      <c r="B19" s="39" t="s">
        <v>16</v>
      </c>
      <c r="C19" s="39">
        <v>275</v>
      </c>
      <c r="D19" s="40">
        <f t="shared" si="0"/>
        <v>0.14393326938302628</v>
      </c>
      <c r="E19" s="39">
        <v>7</v>
      </c>
      <c r="F19" s="40">
        <f t="shared" si="1"/>
        <v>2.4432866287900836</v>
      </c>
      <c r="G19" s="38">
        <v>10</v>
      </c>
      <c r="H19" s="40">
        <f t="shared" si="2"/>
        <v>0.6</v>
      </c>
      <c r="I19" s="38">
        <v>8</v>
      </c>
      <c r="J19" s="40">
        <f t="shared" si="3"/>
        <v>0.90308998699194354</v>
      </c>
    </row>
    <row r="20" spans="1:10" s="37" customFormat="1" ht="15" x14ac:dyDescent="0.2">
      <c r="A20" s="38">
        <v>7</v>
      </c>
      <c r="B20" s="39" t="s">
        <v>17</v>
      </c>
      <c r="C20" s="39">
        <v>340</v>
      </c>
      <c r="D20" s="40">
        <f t="shared" si="0"/>
        <v>0.15314789170422549</v>
      </c>
      <c r="E20" s="39">
        <v>8</v>
      </c>
      <c r="F20" s="40">
        <f t="shared" si="1"/>
        <v>2.4229730828453526</v>
      </c>
      <c r="G20" s="38">
        <v>11</v>
      </c>
      <c r="H20" s="40">
        <f t="shared" si="2"/>
        <v>0.64139268515822512</v>
      </c>
      <c r="I20" s="38">
        <v>9</v>
      </c>
      <c r="J20" s="40">
        <f t="shared" si="3"/>
        <v>0.95424250943932487</v>
      </c>
    </row>
    <row r="21" spans="1:10" s="37" customFormat="1" ht="15" x14ac:dyDescent="0.2">
      <c r="A21" s="38">
        <v>7.15</v>
      </c>
      <c r="B21" s="39" t="s">
        <v>18</v>
      </c>
      <c r="C21" s="39">
        <v>420</v>
      </c>
      <c r="D21" s="40">
        <f t="shared" si="0"/>
        <v>0.16232492903979004</v>
      </c>
      <c r="E21" s="39">
        <v>9</v>
      </c>
      <c r="F21" s="40">
        <f t="shared" si="1"/>
        <v>2.4027316988499834</v>
      </c>
      <c r="G21" s="38">
        <v>12</v>
      </c>
      <c r="H21" s="40">
        <f t="shared" si="2"/>
        <v>0.67918124604762486</v>
      </c>
      <c r="I21" s="38">
        <v>10</v>
      </c>
      <c r="J21" s="40">
        <f t="shared" si="3"/>
        <v>1</v>
      </c>
    </row>
    <row r="22" spans="1:10" s="37" customFormat="1" ht="15" x14ac:dyDescent="0.2">
      <c r="A22" s="38">
        <v>7.2</v>
      </c>
      <c r="B22" s="39" t="s">
        <v>19</v>
      </c>
      <c r="C22" s="39">
        <v>520</v>
      </c>
      <c r="D22" s="40">
        <f t="shared" si="0"/>
        <v>0.17160033436347991</v>
      </c>
      <c r="E22" s="39">
        <v>10</v>
      </c>
      <c r="F22" s="40">
        <f t="shared" si="1"/>
        <v>2.3825619659213118</v>
      </c>
      <c r="G22" s="38">
        <v>13</v>
      </c>
      <c r="H22" s="40">
        <f t="shared" si="2"/>
        <v>0.7139433523068367</v>
      </c>
      <c r="I22" s="38">
        <v>11</v>
      </c>
      <c r="J22" s="40">
        <f t="shared" si="3"/>
        <v>1.0413926851582251</v>
      </c>
    </row>
    <row r="23" spans="1:10" s="37" customFormat="1" ht="15" x14ac:dyDescent="0.2">
      <c r="A23" s="38">
        <v>7.7</v>
      </c>
      <c r="B23" s="39" t="s">
        <v>20</v>
      </c>
      <c r="C23" s="39">
        <v>640</v>
      </c>
      <c r="D23" s="40">
        <f t="shared" si="0"/>
        <v>0.18061799739838871</v>
      </c>
      <c r="E23" s="39">
        <v>11</v>
      </c>
      <c r="F23" s="40">
        <f t="shared" si="1"/>
        <v>2.3624633785828664</v>
      </c>
      <c r="G23" s="38">
        <v>14</v>
      </c>
      <c r="H23" s="40">
        <f t="shared" si="2"/>
        <v>0.74612803567823793</v>
      </c>
      <c r="I23" s="38">
        <v>12</v>
      </c>
      <c r="J23" s="40">
        <f t="shared" si="3"/>
        <v>1.0791812460476249</v>
      </c>
    </row>
    <row r="24" spans="1:10" s="37" customFormat="1" ht="15" x14ac:dyDescent="0.2">
      <c r="A24" s="38">
        <v>7.9</v>
      </c>
      <c r="B24" s="39" t="s">
        <v>43</v>
      </c>
      <c r="C24" s="39">
        <v>800</v>
      </c>
      <c r="D24" s="40">
        <f t="shared" si="0"/>
        <v>0.19030899869919438</v>
      </c>
      <c r="E24" s="39">
        <v>12</v>
      </c>
      <c r="F24" s="40">
        <f t="shared" si="1"/>
        <v>2.3424354366883477</v>
      </c>
      <c r="G24" s="38">
        <v>15</v>
      </c>
      <c r="H24" s="40">
        <f t="shared" si="2"/>
        <v>0.77609125905568133</v>
      </c>
      <c r="I24" s="38">
        <v>13</v>
      </c>
      <c r="J24" s="40">
        <f t="shared" si="3"/>
        <v>1.1139433523068367</v>
      </c>
    </row>
    <row r="25" spans="1:10" s="37" customFormat="1" ht="15" x14ac:dyDescent="0.2">
      <c r="A25" s="38">
        <v>8.8000000000000007</v>
      </c>
      <c r="B25" s="39" t="s">
        <v>21</v>
      </c>
      <c r="C25" s="39">
        <v>1000</v>
      </c>
      <c r="D25" s="40">
        <f t="shared" si="0"/>
        <v>0.2</v>
      </c>
      <c r="E25" s="39">
        <v>13</v>
      </c>
      <c r="F25" s="40">
        <f t="shared" si="1"/>
        <v>2.3224776453469502</v>
      </c>
      <c r="G25" s="38">
        <v>16</v>
      </c>
      <c r="H25" s="40">
        <f t="shared" si="2"/>
        <v>0.80411998265592477</v>
      </c>
      <c r="I25" s="38">
        <v>14</v>
      </c>
      <c r="J25" s="40">
        <f t="shared" si="3"/>
        <v>1.146128035678238</v>
      </c>
    </row>
    <row r="26" spans="1:10" s="37" customFormat="1" ht="15" x14ac:dyDescent="0.2">
      <c r="A26" s="38">
        <v>9.5</v>
      </c>
      <c r="B26" s="39" t="s">
        <v>25</v>
      </c>
      <c r="C26" s="39">
        <v>1250</v>
      </c>
      <c r="D26" s="40">
        <f t="shared" si="0"/>
        <v>0.20969100130080562</v>
      </c>
      <c r="E26" s="39">
        <v>14</v>
      </c>
      <c r="F26" s="40">
        <f t="shared" si="1"/>
        <v>2.3025895148500197</v>
      </c>
      <c r="G26" s="38">
        <v>17</v>
      </c>
      <c r="H26" s="40">
        <f t="shared" si="2"/>
        <v>0.83044892137827386</v>
      </c>
      <c r="I26" s="38">
        <v>15</v>
      </c>
      <c r="J26" s="40">
        <f t="shared" si="3"/>
        <v>1.1760912590556813</v>
      </c>
    </row>
    <row r="27" spans="1:10" s="37" customFormat="1" ht="15" x14ac:dyDescent="0.2">
      <c r="A27" s="38">
        <v>9.7000000000000011</v>
      </c>
      <c r="B27" s="39" t="s">
        <v>22</v>
      </c>
      <c r="C27" s="39">
        <v>1650</v>
      </c>
      <c r="D27" s="40">
        <f t="shared" si="0"/>
        <v>0.22174839442139063</v>
      </c>
      <c r="E27" s="39">
        <v>15</v>
      </c>
      <c r="F27" s="40">
        <f t="shared" si="1"/>
        <v>2.2827705605988911</v>
      </c>
      <c r="G27" s="38">
        <v>18</v>
      </c>
      <c r="H27" s="40">
        <f t="shared" si="2"/>
        <v>0.85527250510330599</v>
      </c>
      <c r="I27" s="38">
        <v>16</v>
      </c>
      <c r="J27" s="40">
        <f t="shared" si="3"/>
        <v>1.2041199826559248</v>
      </c>
    </row>
    <row r="28" spans="1:10" s="37" customFormat="1" ht="15" x14ac:dyDescent="0.2">
      <c r="A28" s="38">
        <v>10.8</v>
      </c>
      <c r="B28" s="39" t="s">
        <v>23</v>
      </c>
      <c r="C28" s="39">
        <v>2200</v>
      </c>
      <c r="D28" s="40">
        <f t="shared" si="0"/>
        <v>0.23424226808222062</v>
      </c>
      <c r="E28" s="39">
        <v>16</v>
      </c>
      <c r="F28" s="40">
        <f t="shared" si="1"/>
        <v>2.2630203030340894</v>
      </c>
      <c r="G28" s="38">
        <v>19</v>
      </c>
      <c r="H28" s="40">
        <f t="shared" si="2"/>
        <v>0.87875360095282884</v>
      </c>
      <c r="I28" s="38">
        <v>17</v>
      </c>
      <c r="J28" s="40">
        <f t="shared" si="3"/>
        <v>1.2304489213782739</v>
      </c>
    </row>
    <row r="29" spans="1:10" s="37" customFormat="1" x14ac:dyDescent="0.2">
      <c r="A29" s="39"/>
      <c r="B29" s="39"/>
      <c r="C29" s="39">
        <v>3000</v>
      </c>
      <c r="D29" s="40">
        <f t="shared" si="0"/>
        <v>0.24771212547196625</v>
      </c>
      <c r="E29" s="39">
        <v>17</v>
      </c>
      <c r="F29" s="40">
        <f t="shared" si="1"/>
        <v>2.2433382675656972</v>
      </c>
      <c r="G29" s="38">
        <v>20</v>
      </c>
      <c r="H29" s="40">
        <f t="shared" si="2"/>
        <v>0.90102999566398123</v>
      </c>
      <c r="I29" s="38">
        <v>18</v>
      </c>
      <c r="J29" s="40">
        <f t="shared" si="3"/>
        <v>1.255272505103306</v>
      </c>
    </row>
    <row r="30" spans="1:10" s="37" customFormat="1" x14ac:dyDescent="0.2">
      <c r="A30" s="39"/>
      <c r="B30" s="39"/>
      <c r="C30" s="39">
        <v>4000</v>
      </c>
      <c r="D30" s="40">
        <f t="shared" si="0"/>
        <v>0.26020599913279624</v>
      </c>
      <c r="E30" s="39">
        <v>18</v>
      </c>
      <c r="F30" s="40">
        <f t="shared" si="1"/>
        <v>2.2237239845048933</v>
      </c>
      <c r="G30" s="38">
        <v>21</v>
      </c>
      <c r="H30" s="40">
        <f t="shared" si="2"/>
        <v>0.92221929473391928</v>
      </c>
      <c r="I30" s="38">
        <v>19</v>
      </c>
      <c r="J30" s="40">
        <f t="shared" si="3"/>
        <v>1.2787536009528289</v>
      </c>
    </row>
    <row r="31" spans="1:10" s="37" customFormat="1" x14ac:dyDescent="0.2">
      <c r="A31" s="39"/>
      <c r="B31" s="39"/>
      <c r="C31" s="39">
        <v>5000</v>
      </c>
      <c r="D31" s="40">
        <f t="shared" si="0"/>
        <v>0.26989700043360187</v>
      </c>
      <c r="E31" s="39">
        <v>19</v>
      </c>
      <c r="F31" s="40">
        <f t="shared" si="1"/>
        <v>2.2041769889967497</v>
      </c>
      <c r="G31" s="38">
        <v>22</v>
      </c>
      <c r="H31" s="40">
        <f t="shared" si="2"/>
        <v>0.94242268082220615</v>
      </c>
      <c r="I31" s="38">
        <v>20</v>
      </c>
      <c r="J31" s="40">
        <f t="shared" si="3"/>
        <v>1.3010299956639813</v>
      </c>
    </row>
    <row r="32" spans="1:10" s="37" customFormat="1" x14ac:dyDescent="0.2">
      <c r="A32" s="39"/>
      <c r="B32" s="39"/>
      <c r="C32" s="39">
        <v>6000</v>
      </c>
      <c r="D32" s="40">
        <f t="shared" si="0"/>
        <v>0.27781512503836436</v>
      </c>
      <c r="E32" s="39">
        <v>20</v>
      </c>
      <c r="F32" s="40">
        <f t="shared" si="1"/>
        <v>2.1846968209540805</v>
      </c>
      <c r="G32" s="38">
        <v>23</v>
      </c>
      <c r="H32" s="40">
        <f t="shared" si="2"/>
        <v>0.96172783601759282</v>
      </c>
      <c r="I32" s="38">
        <v>21</v>
      </c>
      <c r="J32" s="40">
        <f t="shared" si="3"/>
        <v>1.3222192947339193</v>
      </c>
    </row>
    <row r="33" spans="1:10" s="37" customFormat="1" x14ac:dyDescent="0.2">
      <c r="A33" s="39"/>
      <c r="B33" s="39"/>
      <c r="C33" s="39"/>
      <c r="D33" s="40"/>
      <c r="E33" s="39">
        <v>21</v>
      </c>
      <c r="F33" s="40">
        <f t="shared" si="1"/>
        <v>2.1652830249924975</v>
      </c>
      <c r="G33" s="38">
        <v>24</v>
      </c>
      <c r="H33" s="40">
        <f t="shared" si="2"/>
        <v>0.9802112417116059</v>
      </c>
      <c r="I33" s="38">
        <v>22</v>
      </c>
      <c r="J33" s="40">
        <f t="shared" si="3"/>
        <v>1.3424226808222062</v>
      </c>
    </row>
    <row r="34" spans="1:10" s="37" customFormat="1" x14ac:dyDescent="0.2">
      <c r="A34" s="39"/>
      <c r="B34" s="39"/>
      <c r="C34" s="39"/>
      <c r="D34" s="40"/>
      <c r="E34" s="39">
        <v>22</v>
      </c>
      <c r="F34" s="40">
        <f t="shared" si="1"/>
        <v>2.1459351503664976</v>
      </c>
      <c r="G34" s="38">
        <v>25</v>
      </c>
      <c r="H34" s="40">
        <f t="shared" si="2"/>
        <v>0.99794000867203769</v>
      </c>
      <c r="I34" s="38">
        <v>23</v>
      </c>
      <c r="J34" s="40">
        <f t="shared" si="3"/>
        <v>1.3617278360175928</v>
      </c>
    </row>
    <row r="35" spans="1:10" s="37" customFormat="1" x14ac:dyDescent="0.2">
      <c r="A35" s="39"/>
      <c r="B35" s="39"/>
      <c r="C35" s="39"/>
      <c r="D35" s="40"/>
      <c r="E35" s="39">
        <v>23</v>
      </c>
      <c r="F35" s="40">
        <f t="shared" si="1"/>
        <v>2.1266527509067217</v>
      </c>
      <c r="G35" s="38">
        <v>26</v>
      </c>
      <c r="H35" s="40">
        <f t="shared" si="2"/>
        <v>1.0149733479708178</v>
      </c>
      <c r="I35" s="38">
        <v>24</v>
      </c>
      <c r="J35" s="40">
        <f t="shared" si="3"/>
        <v>1.3802112417116059</v>
      </c>
    </row>
    <row r="36" spans="1:10" s="37" customFormat="1" x14ac:dyDescent="0.2">
      <c r="A36" s="39"/>
      <c r="B36" s="39"/>
      <c r="C36" s="39"/>
      <c r="D36" s="40"/>
      <c r="E36" s="39">
        <v>24</v>
      </c>
      <c r="F36" s="40">
        <f t="shared" si="1"/>
        <v>2.1074353849581726</v>
      </c>
      <c r="G36" s="38">
        <v>27</v>
      </c>
      <c r="H36" s="40">
        <f t="shared" si="2"/>
        <v>1.0313637641589875</v>
      </c>
      <c r="I36" s="38">
        <v>25</v>
      </c>
      <c r="J36" s="40">
        <f t="shared" si="3"/>
        <v>1.3979400086720377</v>
      </c>
    </row>
    <row r="37" spans="1:10" s="37" customFormat="1" x14ac:dyDescent="0.2">
      <c r="A37" s="39"/>
      <c r="B37" s="39"/>
      <c r="C37" s="39"/>
      <c r="D37" s="40"/>
      <c r="E37" s="39">
        <v>25</v>
      </c>
      <c r="F37" s="40">
        <f t="shared" si="1"/>
        <v>2.0882826153195282</v>
      </c>
      <c r="G37" s="38">
        <v>28</v>
      </c>
      <c r="H37" s="40">
        <f t="shared" si="2"/>
        <v>1.0471580313422191</v>
      </c>
      <c r="I37" s="38">
        <v>26</v>
      </c>
      <c r="J37" s="40">
        <f t="shared" si="3"/>
        <v>1.414973347970818</v>
      </c>
    </row>
    <row r="38" spans="1:10" s="37" customFormat="1" x14ac:dyDescent="0.2">
      <c r="A38" s="39"/>
      <c r="B38" s="39"/>
      <c r="C38" s="39"/>
      <c r="D38" s="40"/>
      <c r="E38" s="39">
        <v>26</v>
      </c>
      <c r="F38" s="40">
        <f t="shared" si="1"/>
        <v>2.0691940091834837</v>
      </c>
      <c r="G38" s="38">
        <v>29</v>
      </c>
      <c r="H38" s="40">
        <f t="shared" si="2"/>
        <v>1.0623979978989562</v>
      </c>
      <c r="I38" s="38">
        <v>27</v>
      </c>
      <c r="J38" s="40">
        <f t="shared" si="3"/>
        <v>1.4313637641589874</v>
      </c>
    </row>
    <row r="39" spans="1:10" s="37" customFormat="1" x14ac:dyDescent="0.2">
      <c r="A39" s="39"/>
      <c r="B39" s="39"/>
      <c r="C39" s="39"/>
      <c r="D39" s="40"/>
      <c r="E39" s="39">
        <v>27</v>
      </c>
      <c r="F39" s="40">
        <f t="shared" si="1"/>
        <v>2.0501691380780258</v>
      </c>
      <c r="G39" s="38">
        <v>30</v>
      </c>
      <c r="H39" s="40">
        <f t="shared" si="2"/>
        <v>1.0771212547196622</v>
      </c>
      <c r="I39" s="38">
        <v>28</v>
      </c>
      <c r="J39" s="40">
        <f t="shared" si="3"/>
        <v>1.4471580313422192</v>
      </c>
    </row>
    <row r="40" spans="1:10" s="37" customFormat="1" x14ac:dyDescent="0.2">
      <c r="A40" s="39"/>
      <c r="B40" s="39"/>
      <c r="C40" s="39"/>
      <c r="D40" s="40"/>
      <c r="E40" s="39">
        <v>28</v>
      </c>
      <c r="F40" s="40">
        <f t="shared" si="1"/>
        <v>2.0312075778087717</v>
      </c>
      <c r="G40" s="38">
        <v>31</v>
      </c>
      <c r="H40" s="40">
        <f t="shared" si="2"/>
        <v>1.0913616938342727</v>
      </c>
      <c r="I40" s="38">
        <v>29</v>
      </c>
      <c r="J40" s="40">
        <f t="shared" si="3"/>
        <v>1.4623979978989561</v>
      </c>
    </row>
    <row r="41" spans="1:10" s="37" customFormat="1" x14ac:dyDescent="0.2">
      <c r="A41" s="39"/>
      <c r="B41" s="39"/>
      <c r="C41" s="39"/>
      <c r="D41" s="40"/>
      <c r="E41" s="39">
        <v>29</v>
      </c>
      <c r="F41" s="40">
        <f t="shared" si="1"/>
        <v>2.0123089084021828</v>
      </c>
      <c r="G41" s="38">
        <v>32</v>
      </c>
      <c r="H41" s="40">
        <f t="shared" si="2"/>
        <v>1.1051499783199059</v>
      </c>
      <c r="I41" s="38">
        <v>30</v>
      </c>
      <c r="J41" s="40">
        <f t="shared" si="3"/>
        <v>1.4771212547196624</v>
      </c>
    </row>
    <row r="42" spans="1:10" s="37" customFormat="1" x14ac:dyDescent="0.2">
      <c r="A42" s="39"/>
      <c r="B42" s="39"/>
      <c r="C42" s="39"/>
      <c r="D42" s="40"/>
      <c r="E42" s="39">
        <v>30</v>
      </c>
      <c r="F42" s="40">
        <f t="shared" si="1"/>
        <v>1.9934727140497586</v>
      </c>
      <c r="G42" s="38">
        <v>33</v>
      </c>
      <c r="H42" s="40">
        <f t="shared" si="2"/>
        <v>1.1185139398778876</v>
      </c>
      <c r="I42" s="38">
        <v>31</v>
      </c>
      <c r="J42" s="40">
        <f t="shared" si="3"/>
        <v>1.4913616938342726</v>
      </c>
    </row>
    <row r="43" spans="1:10" s="37" customFormat="1" x14ac:dyDescent="0.2">
      <c r="A43" s="39"/>
      <c r="B43" s="39"/>
      <c r="C43" s="39"/>
      <c r="D43" s="40"/>
      <c r="E43" s="39">
        <v>31</v>
      </c>
      <c r="F43" s="40">
        <f t="shared" si="1"/>
        <v>1.9746985830531472</v>
      </c>
      <c r="G43" s="38">
        <v>34</v>
      </c>
      <c r="H43" s="40">
        <f t="shared" si="2"/>
        <v>1.131478917042255</v>
      </c>
      <c r="I43" s="38">
        <v>32</v>
      </c>
      <c r="J43" s="40">
        <f t="shared" si="3"/>
        <v>1.505149978319906</v>
      </c>
    </row>
    <row r="44" spans="1:10" s="37" customFormat="1" x14ac:dyDescent="0.2">
      <c r="A44" s="39"/>
      <c r="B44" s="39"/>
      <c r="C44" s="39"/>
      <c r="D44" s="40"/>
      <c r="E44" s="39">
        <v>32</v>
      </c>
      <c r="F44" s="40">
        <f t="shared" si="1"/>
        <v>1.9559861077701655</v>
      </c>
      <c r="G44" s="38">
        <v>35</v>
      </c>
      <c r="H44" s="40">
        <f t="shared" si="2"/>
        <v>1.1440680443502758</v>
      </c>
      <c r="I44" s="38">
        <v>33</v>
      </c>
      <c r="J44" s="40">
        <f t="shared" si="3"/>
        <v>1.5185139398778875</v>
      </c>
    </row>
    <row r="45" spans="1:10" s="37" customFormat="1" x14ac:dyDescent="0.2">
      <c r="A45" s="39"/>
      <c r="B45" s="39"/>
      <c r="C45" s="39"/>
      <c r="D45" s="40"/>
      <c r="E45" s="39">
        <v>33</v>
      </c>
      <c r="F45" s="40">
        <f t="shared" si="1"/>
        <v>1.9373348845616647</v>
      </c>
      <c r="G45" s="38">
        <v>36</v>
      </c>
      <c r="H45" s="40">
        <f t="shared" si="2"/>
        <v>1.1563025007672874</v>
      </c>
      <c r="I45" s="38">
        <v>34</v>
      </c>
      <c r="J45" s="40">
        <f t="shared" si="3"/>
        <v>1.5314789170422551</v>
      </c>
    </row>
    <row r="46" spans="1:10" s="37" customFormat="1" x14ac:dyDescent="0.2">
      <c r="A46" s="39"/>
      <c r="B46" s="39"/>
      <c r="C46" s="39"/>
      <c r="D46" s="40"/>
      <c r="E46" s="39">
        <v>34</v>
      </c>
      <c r="F46" s="40">
        <f t="shared" si="1"/>
        <v>1.9187445137393127</v>
      </c>
      <c r="G46" s="38">
        <v>37</v>
      </c>
      <c r="H46" s="40">
        <f t="shared" si="2"/>
        <v>1.1682017240669951</v>
      </c>
      <c r="I46" s="38">
        <v>35</v>
      </c>
      <c r="J46" s="40">
        <f t="shared" si="3"/>
        <v>1.5440680443502757</v>
      </c>
    </row>
    <row r="47" spans="1:10" s="37" customFormat="1" x14ac:dyDescent="0.2">
      <c r="A47" s="39"/>
      <c r="B47" s="39"/>
      <c r="C47" s="39"/>
      <c r="D47" s="40"/>
      <c r="E47" s="39">
        <v>35</v>
      </c>
      <c r="F47" s="40">
        <f t="shared" si="1"/>
        <v>1.9002145995141717</v>
      </c>
      <c r="G47" s="38">
        <v>38</v>
      </c>
      <c r="H47" s="40">
        <f t="shared" si="2"/>
        <v>1.1797835966168102</v>
      </c>
      <c r="I47" s="38">
        <v>36</v>
      </c>
      <c r="J47" s="40">
        <f t="shared" si="3"/>
        <v>1.5563025007672873</v>
      </c>
    </row>
    <row r="48" spans="1:10" s="37" customFormat="1" x14ac:dyDescent="0.2">
      <c r="A48" s="39"/>
      <c r="B48" s="39"/>
      <c r="C48" s="39"/>
      <c r="D48" s="40"/>
      <c r="E48" s="39">
        <v>36</v>
      </c>
      <c r="F48" s="40">
        <f t="shared" si="1"/>
        <v>1.8817447499461721</v>
      </c>
      <c r="G48" s="38">
        <v>39</v>
      </c>
      <c r="H48" s="40">
        <f t="shared" si="2"/>
        <v>1.1910646070264992</v>
      </c>
      <c r="I48" s="38">
        <v>37</v>
      </c>
      <c r="J48" s="40">
        <f t="shared" si="3"/>
        <v>1.568201724066995</v>
      </c>
    </row>
    <row r="49" spans="1:10" s="37" customFormat="1" x14ac:dyDescent="0.2">
      <c r="A49" s="39"/>
      <c r="B49" s="39"/>
      <c r="C49" s="39"/>
      <c r="D49" s="40"/>
      <c r="E49" s="39">
        <v>37</v>
      </c>
      <c r="F49" s="40">
        <f t="shared" si="1"/>
        <v>1.8633345768943386</v>
      </c>
      <c r="G49" s="38">
        <v>40</v>
      </c>
      <c r="H49" s="40">
        <f t="shared" si="2"/>
        <v>1.2020599913279622</v>
      </c>
      <c r="I49" s="38">
        <v>38</v>
      </c>
      <c r="J49" s="40">
        <f t="shared" si="3"/>
        <v>1.5797835966168101</v>
      </c>
    </row>
    <row r="50" spans="1:10" s="37" customFormat="1" x14ac:dyDescent="0.2">
      <c r="A50" s="39"/>
      <c r="B50" s="39"/>
      <c r="C50" s="39"/>
      <c r="D50" s="40"/>
      <c r="E50" s="39">
        <v>38</v>
      </c>
      <c r="F50" s="40">
        <f t="shared" si="1"/>
        <v>1.8449836959678905</v>
      </c>
      <c r="G50" s="38">
        <v>41</v>
      </c>
      <c r="H50" s="40">
        <f t="shared" si="2"/>
        <v>1.2127838567197355</v>
      </c>
      <c r="I50" s="38">
        <v>39</v>
      </c>
      <c r="J50" s="40">
        <f t="shared" si="3"/>
        <v>1.5910646070264991</v>
      </c>
    </row>
    <row r="51" spans="1:10" s="37" customFormat="1" x14ac:dyDescent="0.2">
      <c r="A51" s="39"/>
      <c r="B51" s="39"/>
      <c r="C51" s="39"/>
      <c r="D51" s="40"/>
      <c r="E51" s="39">
        <v>39</v>
      </c>
      <c r="F51" s="40">
        <f t="shared" si="1"/>
        <v>1.8266917264780318</v>
      </c>
      <c r="G51" s="38">
        <v>42</v>
      </c>
      <c r="H51" s="40">
        <f t="shared" si="2"/>
        <v>1.2232492903979004</v>
      </c>
      <c r="I51" s="38">
        <v>40</v>
      </c>
      <c r="J51" s="40">
        <f t="shared" si="3"/>
        <v>1.6020599913279623</v>
      </c>
    </row>
    <row r="52" spans="1:10" s="37" customFormat="1" x14ac:dyDescent="0.2">
      <c r="A52" s="39"/>
      <c r="B52" s="39"/>
      <c r="C52" s="39"/>
      <c r="D52" s="40"/>
      <c r="E52" s="39">
        <v>40</v>
      </c>
      <c r="F52" s="40">
        <f t="shared" si="1"/>
        <v>1.8084582913906004</v>
      </c>
      <c r="G52" s="38">
        <v>43</v>
      </c>
      <c r="H52" s="40">
        <f t="shared" si="2"/>
        <v>1.2334684555795863</v>
      </c>
      <c r="I52" s="38">
        <v>41</v>
      </c>
      <c r="J52" s="40">
        <f t="shared" si="3"/>
        <v>1.6127838567197355</v>
      </c>
    </row>
    <row r="53" spans="1:10" s="37" customFormat="1" x14ac:dyDescent="0.2">
      <c r="A53" s="39"/>
      <c r="B53" s="39"/>
      <c r="C53" s="39"/>
      <c r="D53" s="40"/>
      <c r="E53" s="39">
        <v>41</v>
      </c>
      <c r="F53" s="40">
        <f t="shared" si="1"/>
        <v>1.7902830172794211</v>
      </c>
      <c r="G53" s="38">
        <v>44</v>
      </c>
      <c r="H53" s="40">
        <f t="shared" si="2"/>
        <v>1.2434526764861875</v>
      </c>
      <c r="I53" s="38">
        <v>42</v>
      </c>
      <c r="J53" s="40">
        <f t="shared" si="3"/>
        <v>1.6232492903979006</v>
      </c>
    </row>
    <row r="54" spans="1:10" s="37" customFormat="1" x14ac:dyDescent="0.2">
      <c r="A54" s="39"/>
      <c r="B54" s="39"/>
      <c r="C54" s="39"/>
      <c r="D54" s="40"/>
      <c r="E54" s="39">
        <v>42</v>
      </c>
      <c r="F54" s="40">
        <f t="shared" si="1"/>
        <v>1.7721655342804397</v>
      </c>
      <c r="G54" s="38">
        <v>45</v>
      </c>
      <c r="H54" s="40">
        <f t="shared" si="2"/>
        <v>1.2532125137753436</v>
      </c>
      <c r="I54" s="38">
        <v>43</v>
      </c>
      <c r="J54" s="40">
        <f t="shared" si="3"/>
        <v>1.6334684555795864</v>
      </c>
    </row>
    <row r="55" spans="1:10" s="37" customFormat="1" x14ac:dyDescent="0.2">
      <c r="A55" s="39"/>
      <c r="B55" s="39"/>
      <c r="C55" s="39"/>
      <c r="D55" s="40"/>
      <c r="E55" s="39">
        <v>43</v>
      </c>
      <c r="F55" s="40">
        <f t="shared" si="1"/>
        <v>1.75410547604654</v>
      </c>
      <c r="G55" s="38">
        <v>46</v>
      </c>
      <c r="H55" s="40">
        <f t="shared" si="2"/>
        <v>1.262757831681574</v>
      </c>
      <c r="I55" s="38">
        <v>44</v>
      </c>
      <c r="J55" s="40">
        <f t="shared" si="3"/>
        <v>1.6434526764861874</v>
      </c>
    </row>
    <row r="56" spans="1:10" s="37" customFormat="1" x14ac:dyDescent="0.2">
      <c r="A56" s="39"/>
      <c r="B56" s="39"/>
      <c r="C56" s="39"/>
      <c r="D56" s="40"/>
      <c r="E56" s="39">
        <v>44</v>
      </c>
      <c r="F56" s="40">
        <f t="shared" si="1"/>
        <v>1.7361024797030993</v>
      </c>
      <c r="G56" s="38">
        <v>47</v>
      </c>
      <c r="H56" s="40">
        <f t="shared" si="2"/>
        <v>1.2720978579357176</v>
      </c>
      <c r="I56" s="38">
        <v>45</v>
      </c>
      <c r="J56" s="40">
        <f t="shared" si="3"/>
        <v>1.6532125137753437</v>
      </c>
    </row>
    <row r="57" spans="1:10" s="37" customFormat="1" x14ac:dyDescent="0.2">
      <c r="A57" s="39"/>
      <c r="B57" s="39"/>
      <c r="C57" s="39"/>
      <c r="D57" s="40"/>
      <c r="E57" s="39">
        <v>45</v>
      </c>
      <c r="F57" s="40">
        <f t="shared" si="1"/>
        <v>1.7181561858042471</v>
      </c>
      <c r="G57" s="38">
        <v>48</v>
      </c>
      <c r="H57" s="40">
        <f t="shared" si="2"/>
        <v>1.2812412373755873</v>
      </c>
      <c r="I57" s="38">
        <v>46</v>
      </c>
      <c r="J57" s="40">
        <f t="shared" si="3"/>
        <v>1.6627578316815741</v>
      </c>
    </row>
    <row r="58" spans="1:10" s="37" customFormat="1" x14ac:dyDescent="0.2">
      <c r="A58" s="39"/>
      <c r="B58" s="39"/>
      <c r="C58" s="39"/>
      <c r="D58" s="40"/>
      <c r="E58" s="39">
        <v>46</v>
      </c>
      <c r="F58" s="40">
        <f t="shared" si="1"/>
        <v>1.7002662382897853</v>
      </c>
      <c r="G58" s="38">
        <v>49</v>
      </c>
      <c r="H58" s="40">
        <f t="shared" si="2"/>
        <v>1.2901960800285135</v>
      </c>
      <c r="I58" s="38">
        <v>47</v>
      </c>
      <c r="J58" s="40">
        <f t="shared" si="3"/>
        <v>1.6720978579357175</v>
      </c>
    </row>
    <row r="59" spans="1:10" s="37" customFormat="1" x14ac:dyDescent="0.2">
      <c r="A59" s="39"/>
      <c r="B59" s="39"/>
      <c r="C59" s="39"/>
      <c r="D59" s="40"/>
      <c r="E59" s="39">
        <v>47</v>
      </c>
      <c r="F59" s="40">
        <f t="shared" si="1"/>
        <v>1.6824322844428323</v>
      </c>
      <c r="G59" s="38">
        <v>50</v>
      </c>
      <c r="H59" s="40">
        <f t="shared" si="2"/>
        <v>1.2989700043360188</v>
      </c>
      <c r="I59" s="38">
        <v>48</v>
      </c>
      <c r="J59" s="40">
        <f t="shared" si="3"/>
        <v>1.6812412373755872</v>
      </c>
    </row>
    <row r="60" spans="1:10" s="37" customFormat="1" x14ac:dyDescent="0.2">
      <c r="A60" s="39"/>
      <c r="B60" s="39"/>
      <c r="C60" s="39"/>
      <c r="D60" s="40"/>
      <c r="E60" s="39">
        <v>48</v>
      </c>
      <c r="F60" s="40">
        <f t="shared" si="1"/>
        <v>1.6646539748480791</v>
      </c>
      <c r="G60" s="38">
        <v>51</v>
      </c>
      <c r="H60" s="40">
        <f t="shared" si="2"/>
        <v>1.3075701760979364</v>
      </c>
      <c r="I60" s="38">
        <v>49</v>
      </c>
      <c r="J60" s="40">
        <f t="shared" si="3"/>
        <v>1.6901960800285136</v>
      </c>
    </row>
    <row r="61" spans="1:10" s="37" customFormat="1" x14ac:dyDescent="0.2">
      <c r="A61" s="39"/>
      <c r="B61" s="39"/>
      <c r="C61" s="39"/>
      <c r="D61" s="40"/>
      <c r="E61" s="39">
        <v>49</v>
      </c>
      <c r="F61" s="40">
        <f t="shared" si="1"/>
        <v>1.6469309633506981</v>
      </c>
      <c r="G61" s="38">
        <v>52</v>
      </c>
      <c r="H61" s="40">
        <f t="shared" si="2"/>
        <v>1.3160033436347991</v>
      </c>
      <c r="I61" s="38">
        <v>50</v>
      </c>
      <c r="J61" s="40">
        <f t="shared" si="3"/>
        <v>1.6989700043360187</v>
      </c>
    </row>
    <row r="62" spans="1:10" s="37" customFormat="1" x14ac:dyDescent="0.2">
      <c r="A62" s="39"/>
      <c r="B62" s="39"/>
      <c r="C62" s="39"/>
      <c r="D62" s="40"/>
      <c r="E62" s="39">
        <v>50</v>
      </c>
      <c r="F62" s="40">
        <f t="shared" si="1"/>
        <v>1.6292629070159279</v>
      </c>
      <c r="G62" s="38">
        <v>53</v>
      </c>
      <c r="H62" s="40">
        <f t="shared" si="2"/>
        <v>1.3242758696007888</v>
      </c>
      <c r="I62" s="38">
        <v>51</v>
      </c>
      <c r="J62" s="40">
        <f t="shared" si="3"/>
        <v>1.7075701760979363</v>
      </c>
    </row>
    <row r="63" spans="1:10" s="37" customFormat="1" x14ac:dyDescent="0.2">
      <c r="A63" s="39"/>
      <c r="B63" s="39"/>
      <c r="C63" s="39"/>
      <c r="D63" s="40"/>
      <c r="E63" s="39">
        <v>51</v>
      </c>
      <c r="F63" s="40">
        <f t="shared" si="1"/>
        <v>1.6116494660892471</v>
      </c>
      <c r="G63" s="38">
        <v>54</v>
      </c>
      <c r="H63" s="40">
        <f t="shared" si="2"/>
        <v>1.3323937598229687</v>
      </c>
      <c r="I63" s="38">
        <v>52</v>
      </c>
      <c r="J63" s="40">
        <f t="shared" si="3"/>
        <v>1.7160033436347992</v>
      </c>
    </row>
    <row r="64" spans="1:10" s="37" customFormat="1" x14ac:dyDescent="0.2">
      <c r="A64" s="39"/>
      <c r="B64" s="39"/>
      <c r="C64" s="39"/>
      <c r="D64" s="40"/>
      <c r="E64" s="39">
        <v>52</v>
      </c>
      <c r="F64" s="40">
        <f t="shared" si="1"/>
        <v>1.5940903039571666</v>
      </c>
      <c r="G64" s="38">
        <v>55</v>
      </c>
      <c r="H64" s="40">
        <f t="shared" si="2"/>
        <v>1.3403626894942438</v>
      </c>
      <c r="I64" s="38">
        <v>53</v>
      </c>
      <c r="J64" s="40">
        <f t="shared" si="3"/>
        <v>1.7242758696007889</v>
      </c>
    </row>
    <row r="65" spans="1:10" s="37" customFormat="1" x14ac:dyDescent="0.2">
      <c r="A65" s="39"/>
      <c r="B65" s="39"/>
      <c r="C65" s="39"/>
      <c r="D65" s="40"/>
      <c r="E65" s="39">
        <v>53</v>
      </c>
      <c r="F65" s="40">
        <f t="shared" si="1"/>
        <v>1.57658508710864</v>
      </c>
      <c r="G65" s="38">
        <v>56</v>
      </c>
      <c r="H65" s="40">
        <f t="shared" si="2"/>
        <v>1.3481880270062003</v>
      </c>
      <c r="I65" s="38">
        <v>54</v>
      </c>
      <c r="J65" s="40">
        <f t="shared" si="3"/>
        <v>1.7323937598229686</v>
      </c>
    </row>
    <row r="66" spans="1:10" s="37" customFormat="1" x14ac:dyDescent="0.2">
      <c r="A66" s="39"/>
      <c r="B66" s="39"/>
      <c r="C66" s="39"/>
      <c r="D66" s="40"/>
      <c r="E66" s="39">
        <v>54</v>
      </c>
      <c r="F66" s="40">
        <f t="shared" si="1"/>
        <v>1.5591334850970497</v>
      </c>
      <c r="G66" s="38">
        <v>57</v>
      </c>
      <c r="H66" s="40">
        <f t="shared" si="2"/>
        <v>1.3558748556724916</v>
      </c>
      <c r="I66" s="38">
        <v>55</v>
      </c>
      <c r="J66" s="40">
        <f t="shared" si="3"/>
        <v>1.7403626894942439</v>
      </c>
    </row>
    <row r="67" spans="1:10" s="37" customFormat="1" x14ac:dyDescent="0.2">
      <c r="A67" s="39"/>
      <c r="B67" s="39"/>
      <c r="C67" s="39"/>
      <c r="D67" s="40"/>
      <c r="E67" s="39">
        <v>55</v>
      </c>
      <c r="F67" s="40">
        <f t="shared" si="1"/>
        <v>1.5417351705027684</v>
      </c>
      <c r="G67" s="38">
        <v>58</v>
      </c>
      <c r="H67" s="40">
        <f t="shared" si="2"/>
        <v>1.3634279935629374</v>
      </c>
      <c r="I67" s="38">
        <v>56</v>
      </c>
      <c r="J67" s="40">
        <f t="shared" si="3"/>
        <v>1.7481880270062005</v>
      </c>
    </row>
    <row r="68" spans="1:10" s="37" customFormat="1" x14ac:dyDescent="0.2">
      <c r="A68" s="39"/>
      <c r="B68" s="39"/>
      <c r="C68" s="39"/>
      <c r="D68" s="40"/>
      <c r="E68" s="39">
        <v>56</v>
      </c>
      <c r="F68" s="40">
        <f t="shared" si="1"/>
        <v>1.5243898188963314</v>
      </c>
      <c r="G68" s="38">
        <v>59</v>
      </c>
      <c r="H68" s="40">
        <f t="shared" si="2"/>
        <v>1.3708520116421443</v>
      </c>
      <c r="I68" s="38">
        <v>57</v>
      </c>
      <c r="J68" s="40">
        <f t="shared" si="3"/>
        <v>1.7558748556724915</v>
      </c>
    </row>
    <row r="69" spans="1:10" s="37" customFormat="1" x14ac:dyDescent="0.2">
      <c r="A69" s="39"/>
      <c r="B69" s="39"/>
      <c r="C69" s="39"/>
      <c r="D69" s="40"/>
      <c r="E69" s="39">
        <v>57</v>
      </c>
      <c r="F69" s="40">
        <f t="shared" si="1"/>
        <v>1.5070971088021139</v>
      </c>
      <c r="G69" s="38">
        <v>60</v>
      </c>
      <c r="H69" s="40">
        <f t="shared" si="2"/>
        <v>1.3781512503836435</v>
      </c>
      <c r="I69" s="38">
        <v>58</v>
      </c>
      <c r="J69" s="40">
        <f t="shared" si="3"/>
        <v>1.7634279935629373</v>
      </c>
    </row>
    <row r="70" spans="1:10" s="37" customFormat="1" x14ac:dyDescent="0.2">
      <c r="A70" s="39"/>
      <c r="B70" s="39"/>
      <c r="C70" s="39"/>
      <c r="D70" s="40"/>
      <c r="E70" s="39">
        <v>58</v>
      </c>
      <c r="F70" s="40">
        <f t="shared" si="1"/>
        <v>1.4898567216625693</v>
      </c>
      <c r="G70" s="38">
        <v>61</v>
      </c>
      <c r="H70" s="40">
        <f t="shared" si="2"/>
        <v>1.3853298350107672</v>
      </c>
      <c r="I70" s="38">
        <v>59</v>
      </c>
      <c r="J70" s="40">
        <f t="shared" si="3"/>
        <v>1.7708520116421442</v>
      </c>
    </row>
    <row r="71" spans="1:10" s="37" customFormat="1" x14ac:dyDescent="0.2">
      <c r="A71" s="39"/>
      <c r="B71" s="39"/>
      <c r="C71" s="39"/>
      <c r="D71" s="40"/>
      <c r="E71" s="39">
        <v>59</v>
      </c>
      <c r="F71" s="40">
        <f t="shared" si="1"/>
        <v>1.4726683418030433</v>
      </c>
      <c r="G71" s="38">
        <v>62</v>
      </c>
      <c r="H71" s="40">
        <f t="shared" si="2"/>
        <v>1.392391689498254</v>
      </c>
      <c r="I71" s="38">
        <v>60</v>
      </c>
      <c r="J71" s="40">
        <f t="shared" si="3"/>
        <v>1.7781512503836436</v>
      </c>
    </row>
    <row r="72" spans="1:10" s="37" customFormat="1" x14ac:dyDescent="0.2">
      <c r="A72" s="39"/>
      <c r="B72" s="39"/>
      <c r="C72" s="39"/>
      <c r="D72" s="40"/>
      <c r="E72" s="39">
        <v>60</v>
      </c>
      <c r="F72" s="40">
        <f t="shared" si="1"/>
        <v>1.4555316563970848</v>
      </c>
      <c r="G72" s="38">
        <v>63</v>
      </c>
      <c r="H72" s="40">
        <f t="shared" si="2"/>
        <v>1.3993405494535818</v>
      </c>
      <c r="I72" s="38">
        <v>61</v>
      </c>
      <c r="J72" s="40">
        <f t="shared" si="3"/>
        <v>1.7853298350107671</v>
      </c>
    </row>
    <row r="73" spans="1:10" s="37" customFormat="1" x14ac:dyDescent="0.2">
      <c r="A73" s="39"/>
      <c r="B73" s="39"/>
      <c r="C73" s="39"/>
      <c r="D73" s="40"/>
      <c r="E73" s="39">
        <v>61</v>
      </c>
      <c r="F73" s="40">
        <f t="shared" si="1"/>
        <v>1.4384463554322693</v>
      </c>
      <c r="G73" s="38">
        <v>64</v>
      </c>
      <c r="H73" s="40">
        <f t="shared" si="2"/>
        <v>1.4061799739838872</v>
      </c>
      <c r="I73" s="38">
        <v>62</v>
      </c>
      <c r="J73" s="40">
        <f t="shared" si="3"/>
        <v>1.7923916894982539</v>
      </c>
    </row>
    <row r="74" spans="1:10" s="37" customFormat="1" x14ac:dyDescent="0.2">
      <c r="A74" s="39"/>
      <c r="B74" s="39"/>
      <c r="C74" s="39"/>
      <c r="D74" s="40"/>
      <c r="E74" s="39">
        <v>62</v>
      </c>
      <c r="F74" s="40">
        <f t="shared" si="1"/>
        <v>1.4214121316765898</v>
      </c>
      <c r="G74" s="38">
        <v>65</v>
      </c>
      <c r="H74" s="40">
        <f t="shared" si="2"/>
        <v>1.4129133566428553</v>
      </c>
      <c r="I74" s="38">
        <v>63</v>
      </c>
      <c r="J74" s="40">
        <f t="shared" si="3"/>
        <v>1.7993405494535817</v>
      </c>
    </row>
    <row r="75" spans="1:10" s="37" customFormat="1" x14ac:dyDescent="0.2">
      <c r="A75" s="39"/>
      <c r="B75" s="39"/>
      <c r="C75" s="39"/>
      <c r="D75" s="40"/>
      <c r="E75" s="39">
        <v>63</v>
      </c>
      <c r="F75" s="40">
        <f t="shared" si="1"/>
        <v>1.4044286806452462</v>
      </c>
      <c r="G75" s="38">
        <v>66</v>
      </c>
      <c r="H75" s="40">
        <f t="shared" si="2"/>
        <v>1.4195439355418689</v>
      </c>
      <c r="I75" s="38">
        <v>64</v>
      </c>
      <c r="J75" s="40">
        <f t="shared" si="3"/>
        <v>1.8061799739838871</v>
      </c>
    </row>
    <row r="76" spans="1:10" s="37" customFormat="1" x14ac:dyDescent="0.2">
      <c r="A76" s="39"/>
      <c r="B76" s="39"/>
      <c r="C76" s="39"/>
      <c r="D76" s="40"/>
      <c r="E76" s="39">
        <v>64</v>
      </c>
      <c r="F76" s="40">
        <f t="shared" si="1"/>
        <v>1.3874957005680386</v>
      </c>
      <c r="G76" s="38">
        <v>67</v>
      </c>
      <c r="H76" s="40">
        <f t="shared" si="2"/>
        <v>1.4260748027008265</v>
      </c>
      <c r="I76" s="38">
        <v>65</v>
      </c>
      <c r="J76" s="40">
        <f t="shared" si="3"/>
        <v>1.8129133566428555</v>
      </c>
    </row>
    <row r="77" spans="1:10" s="37" customFormat="1" x14ac:dyDescent="0.2">
      <c r="A77" s="39"/>
      <c r="B77" s="39"/>
      <c r="C77" s="39"/>
      <c r="D77" s="40"/>
      <c r="E77" s="39">
        <v>65</v>
      </c>
      <c r="F77" s="40">
        <f t="shared" ref="F77:F92" si="4">-13.12*LOG10(E77+273)+34.55</f>
        <v>1.3706128923571725</v>
      </c>
      <c r="G77" s="38">
        <v>68</v>
      </c>
      <c r="H77" s="40">
        <f t="shared" ref="H77:H140" si="5">LOG10(G77)-0.4</f>
        <v>1.4325089127062363</v>
      </c>
      <c r="I77" s="38">
        <v>66</v>
      </c>
      <c r="J77" s="40">
        <f t="shared" ref="J77:J140" si="6">LOG10(I77)</f>
        <v>1.8195439355418688</v>
      </c>
    </row>
    <row r="78" spans="1:10" s="37" customFormat="1" x14ac:dyDescent="0.2">
      <c r="A78" s="39"/>
      <c r="B78" s="39"/>
      <c r="C78" s="39"/>
      <c r="D78" s="40"/>
      <c r="E78" s="39">
        <v>66</v>
      </c>
      <c r="F78" s="40">
        <f t="shared" si="4"/>
        <v>1.3537799595755615</v>
      </c>
      <c r="G78" s="38">
        <v>69</v>
      </c>
      <c r="H78" s="40">
        <f t="shared" si="5"/>
        <v>1.4388490907372553</v>
      </c>
      <c r="I78" s="38">
        <v>67</v>
      </c>
      <c r="J78" s="40">
        <f t="shared" si="6"/>
        <v>1.8260748027008264</v>
      </c>
    </row>
    <row r="79" spans="1:10" s="37" customFormat="1" x14ac:dyDescent="0.2">
      <c r="A79" s="39"/>
      <c r="B79" s="39"/>
      <c r="C79" s="39"/>
      <c r="D79" s="40"/>
      <c r="E79" s="39">
        <v>67</v>
      </c>
      <c r="F79" s="40">
        <f t="shared" si="4"/>
        <v>1.3369966084056131</v>
      </c>
      <c r="G79" s="38">
        <v>70</v>
      </c>
      <c r="H79" s="40">
        <f t="shared" si="5"/>
        <v>1.445098040014257</v>
      </c>
      <c r="I79" s="38">
        <v>68</v>
      </c>
      <c r="J79" s="40">
        <f t="shared" si="6"/>
        <v>1.8325089127062364</v>
      </c>
    </row>
    <row r="80" spans="1:10" s="37" customFormat="1" x14ac:dyDescent="0.2">
      <c r="A80" s="39"/>
      <c r="B80" s="39"/>
      <c r="C80" s="39"/>
      <c r="D80" s="40"/>
      <c r="E80" s="39">
        <v>68</v>
      </c>
      <c r="F80" s="40">
        <f t="shared" si="4"/>
        <v>1.3202625476184338</v>
      </c>
      <c r="G80" s="38">
        <v>71</v>
      </c>
      <c r="H80" s="40">
        <f t="shared" si="5"/>
        <v>1.4512583487190751</v>
      </c>
      <c r="I80" s="38">
        <v>69</v>
      </c>
      <c r="J80" s="40">
        <f t="shared" si="6"/>
        <v>1.8388490907372552</v>
      </c>
    </row>
    <row r="81" spans="1:10" s="37" customFormat="1" x14ac:dyDescent="0.2">
      <c r="A81" s="39"/>
      <c r="B81" s="39"/>
      <c r="C81" s="39"/>
      <c r="D81" s="40"/>
      <c r="E81" s="39">
        <v>69</v>
      </c>
      <c r="F81" s="40">
        <f t="shared" si="4"/>
        <v>1.3035774885435103</v>
      </c>
      <c r="G81" s="38">
        <v>72</v>
      </c>
      <c r="H81" s="40">
        <f t="shared" si="5"/>
        <v>1.4573324964312686</v>
      </c>
      <c r="I81" s="38">
        <v>70</v>
      </c>
      <c r="J81" s="40">
        <f t="shared" si="6"/>
        <v>1.8450980400142569</v>
      </c>
    </row>
    <row r="82" spans="1:10" s="37" customFormat="1" x14ac:dyDescent="0.2">
      <c r="A82" s="39"/>
      <c r="B82" s="39"/>
      <c r="C82" s="39"/>
      <c r="D82" s="40"/>
      <c r="E82" s="39">
        <v>70</v>
      </c>
      <c r="F82" s="40">
        <f t="shared" si="4"/>
        <v>1.2869411450388526</v>
      </c>
      <c r="G82" s="38">
        <v>73</v>
      </c>
      <c r="H82" s="40">
        <f t="shared" si="5"/>
        <v>1.463322860120456</v>
      </c>
      <c r="I82" s="38">
        <v>71</v>
      </c>
      <c r="J82" s="40">
        <f t="shared" si="6"/>
        <v>1.8512583487190752</v>
      </c>
    </row>
    <row r="83" spans="1:10" s="37" customFormat="1" x14ac:dyDescent="0.2">
      <c r="A83" s="39"/>
      <c r="B83" s="39"/>
      <c r="C83" s="39"/>
      <c r="D83" s="40"/>
      <c r="E83" s="39">
        <v>71</v>
      </c>
      <c r="F83" s="40">
        <f t="shared" si="4"/>
        <v>1.2703532334615275</v>
      </c>
      <c r="G83" s="38">
        <v>74</v>
      </c>
      <c r="H83" s="40">
        <f t="shared" si="5"/>
        <v>1.4692317197309763</v>
      </c>
      <c r="I83" s="38">
        <v>72</v>
      </c>
      <c r="J83" s="40">
        <f t="shared" si="6"/>
        <v>1.8573324964312685</v>
      </c>
    </row>
    <row r="84" spans="1:10" s="37" customFormat="1" x14ac:dyDescent="0.2">
      <c r="A84" s="39"/>
      <c r="B84" s="39"/>
      <c r="C84" s="39"/>
      <c r="D84" s="40"/>
      <c r="E84" s="39">
        <v>72</v>
      </c>
      <c r="F84" s="40">
        <f t="shared" si="4"/>
        <v>1.2538134726386474</v>
      </c>
      <c r="G84" s="38">
        <v>75</v>
      </c>
      <c r="H84" s="40">
        <f t="shared" si="5"/>
        <v>1.4750612633917002</v>
      </c>
      <c r="I84" s="38">
        <v>73</v>
      </c>
      <c r="J84" s="40">
        <f t="shared" si="6"/>
        <v>1.8633228601204559</v>
      </c>
    </row>
    <row r="85" spans="1:10" s="37" customFormat="1" x14ac:dyDescent="0.2">
      <c r="A85" s="39"/>
      <c r="B85" s="39"/>
      <c r="C85" s="39"/>
      <c r="D85" s="40"/>
      <c r="E85" s="39">
        <v>73</v>
      </c>
      <c r="F85" s="40">
        <f t="shared" si="4"/>
        <v>1.2373215838387708</v>
      </c>
      <c r="G85" s="38">
        <v>76</v>
      </c>
      <c r="H85" s="40">
        <f t="shared" si="5"/>
        <v>1.4808135922807915</v>
      </c>
      <c r="I85" s="38">
        <v>74</v>
      </c>
      <c r="J85" s="40">
        <f t="shared" si="6"/>
        <v>1.8692317197309762</v>
      </c>
    </row>
    <row r="86" spans="1:10" s="37" customFormat="1" x14ac:dyDescent="0.2">
      <c r="A86" s="39"/>
      <c r="B86" s="39"/>
      <c r="C86" s="39"/>
      <c r="D86" s="40"/>
      <c r="E86" s="39">
        <v>74</v>
      </c>
      <c r="F86" s="40">
        <f t="shared" si="4"/>
        <v>1.2208772907437364</v>
      </c>
      <c r="G86" s="38">
        <v>77</v>
      </c>
      <c r="H86" s="40">
        <f t="shared" si="5"/>
        <v>1.4864907251724819</v>
      </c>
      <c r="I86" s="38">
        <v>75</v>
      </c>
      <c r="J86" s="40">
        <f t="shared" si="6"/>
        <v>1.8750612633917001</v>
      </c>
    </row>
    <row r="87" spans="1:10" s="37" customFormat="1" x14ac:dyDescent="0.2">
      <c r="A87" s="39"/>
      <c r="B87" s="39"/>
      <c r="C87" s="39"/>
      <c r="D87" s="40"/>
      <c r="E87" s="39">
        <v>75</v>
      </c>
      <c r="F87" s="40">
        <f t="shared" si="4"/>
        <v>1.2044803194208598</v>
      </c>
      <c r="G87" s="38">
        <v>78</v>
      </c>
      <c r="H87" s="40">
        <f t="shared" si="5"/>
        <v>1.4920946026904804</v>
      </c>
      <c r="I87" s="38">
        <v>76</v>
      </c>
      <c r="J87" s="40">
        <f t="shared" si="6"/>
        <v>1.8808135922807914</v>
      </c>
    </row>
    <row r="88" spans="1:10" s="37" customFormat="1" x14ac:dyDescent="0.2">
      <c r="A88" s="39"/>
      <c r="B88" s="39"/>
      <c r="C88" s="39"/>
      <c r="D88" s="40"/>
      <c r="E88" s="39">
        <v>76</v>
      </c>
      <c r="F88" s="40">
        <f t="shared" si="4"/>
        <v>1.1881303982955629</v>
      </c>
      <c r="G88" s="38">
        <v>79</v>
      </c>
      <c r="H88" s="40">
        <f t="shared" si="5"/>
        <v>1.4976270912904415</v>
      </c>
      <c r="I88" s="38">
        <v>77</v>
      </c>
      <c r="J88" s="40">
        <f t="shared" si="6"/>
        <v>1.8864907251724818</v>
      </c>
    </row>
    <row r="89" spans="1:10" s="37" customFormat="1" x14ac:dyDescent="0.2">
      <c r="A89" s="39"/>
      <c r="B89" s="39"/>
      <c r="C89" s="39"/>
      <c r="D89" s="40"/>
      <c r="E89" s="39">
        <v>77</v>
      </c>
      <c r="F89" s="40">
        <f t="shared" si="4"/>
        <v>1.1718272581243809</v>
      </c>
      <c r="G89" s="38">
        <v>80</v>
      </c>
      <c r="H89" s="40">
        <f t="shared" si="5"/>
        <v>1.5030899869919434</v>
      </c>
      <c r="I89" s="38">
        <v>78</v>
      </c>
      <c r="J89" s="40">
        <f t="shared" si="6"/>
        <v>1.8920946026904804</v>
      </c>
    </row>
    <row r="90" spans="1:10" s="37" customFormat="1" x14ac:dyDescent="0.2">
      <c r="A90" s="39"/>
      <c r="B90" s="39"/>
      <c r="C90" s="39"/>
      <c r="D90" s="40"/>
      <c r="E90" s="39">
        <v>78</v>
      </c>
      <c r="F90" s="40">
        <f t="shared" si="4"/>
        <v>1.1555706319683878</v>
      </c>
      <c r="G90" s="38">
        <v>81</v>
      </c>
      <c r="H90" s="40">
        <f t="shared" si="5"/>
        <v>1.5084850188786496</v>
      </c>
      <c r="I90" s="38">
        <v>79</v>
      </c>
      <c r="J90" s="40">
        <f t="shared" si="6"/>
        <v>1.8976270912904414</v>
      </c>
    </row>
    <row r="91" spans="1:10" s="37" customFormat="1" x14ac:dyDescent="0.2">
      <c r="A91" s="39"/>
      <c r="B91" s="39"/>
      <c r="C91" s="39"/>
      <c r="D91" s="40"/>
      <c r="E91" s="39">
        <v>79</v>
      </c>
      <c r="F91" s="40">
        <f t="shared" si="4"/>
        <v>1.1393602551669204</v>
      </c>
      <c r="G91" s="38">
        <v>82</v>
      </c>
      <c r="H91" s="40">
        <f t="shared" si="5"/>
        <v>1.5138138523837168</v>
      </c>
      <c r="I91" s="38">
        <v>80</v>
      </c>
      <c r="J91" s="40">
        <f t="shared" si="6"/>
        <v>1.9030899869919435</v>
      </c>
    </row>
    <row r="92" spans="1:10" s="37" customFormat="1" x14ac:dyDescent="0.2">
      <c r="A92" s="39"/>
      <c r="B92" s="39"/>
      <c r="C92" s="39"/>
      <c r="D92" s="40"/>
      <c r="E92" s="39">
        <v>80</v>
      </c>
      <c r="F92" s="40">
        <f t="shared" si="4"/>
        <v>1.1231958653117715</v>
      </c>
      <c r="G92" s="38">
        <v>83</v>
      </c>
      <c r="H92" s="40">
        <f t="shared" si="5"/>
        <v>1.5190780923760738</v>
      </c>
      <c r="I92" s="38">
        <v>81</v>
      </c>
      <c r="J92" s="40">
        <f t="shared" si="6"/>
        <v>1.9084850188786497</v>
      </c>
    </row>
    <row r="93" spans="1:10" s="37" customFormat="1" x14ac:dyDescent="0.2">
      <c r="A93" s="39"/>
      <c r="B93" s="39"/>
      <c r="C93" s="39"/>
      <c r="D93" s="40"/>
      <c r="E93" s="39"/>
      <c r="F93" s="40"/>
      <c r="G93" s="38">
        <v>84</v>
      </c>
      <c r="H93" s="40">
        <f t="shared" si="5"/>
        <v>1.5242792860618817</v>
      </c>
      <c r="I93" s="38">
        <v>82</v>
      </c>
      <c r="J93" s="40">
        <f t="shared" si="6"/>
        <v>1.9138138523837167</v>
      </c>
    </row>
    <row r="94" spans="1:10" s="37" customFormat="1" x14ac:dyDescent="0.2">
      <c r="A94" s="39"/>
      <c r="B94" s="39"/>
      <c r="C94" s="39"/>
      <c r="D94" s="40"/>
      <c r="E94" s="39"/>
      <c r="F94" s="40"/>
      <c r="G94" s="38">
        <v>85</v>
      </c>
      <c r="H94" s="40">
        <f t="shared" si="5"/>
        <v>1.5294189257142925</v>
      </c>
      <c r="I94" s="38">
        <v>83</v>
      </c>
      <c r="J94" s="40">
        <f t="shared" si="6"/>
        <v>1.919078092376074</v>
      </c>
    </row>
    <row r="95" spans="1:10" s="37" customFormat="1" x14ac:dyDescent="0.2">
      <c r="A95" s="39"/>
      <c r="B95" s="39"/>
      <c r="C95" s="39"/>
      <c r="D95" s="40"/>
      <c r="E95" s="39"/>
      <c r="F95" s="40"/>
      <c r="G95" s="38">
        <v>86</v>
      </c>
      <c r="H95" s="40">
        <f t="shared" si="5"/>
        <v>1.5344984512435675</v>
      </c>
      <c r="I95" s="38">
        <v>84</v>
      </c>
      <c r="J95" s="40">
        <f t="shared" si="6"/>
        <v>1.9242792860618816</v>
      </c>
    </row>
    <row r="96" spans="1:10" s="37" customFormat="1" x14ac:dyDescent="0.2">
      <c r="A96" s="39"/>
      <c r="B96" s="39"/>
      <c r="C96" s="39"/>
      <c r="D96" s="40"/>
      <c r="E96" s="39"/>
      <c r="F96" s="40"/>
      <c r="G96" s="38">
        <v>87</v>
      </c>
      <c r="H96" s="40">
        <f t="shared" si="5"/>
        <v>1.5395192526186183</v>
      </c>
      <c r="I96" s="38">
        <v>85</v>
      </c>
      <c r="J96" s="40">
        <f t="shared" si="6"/>
        <v>1.9294189257142926</v>
      </c>
    </row>
    <row r="97" spans="1:10" s="37" customFormat="1" x14ac:dyDescent="0.2">
      <c r="A97" s="39"/>
      <c r="B97" s="39"/>
      <c r="C97" s="39"/>
      <c r="D97" s="40"/>
      <c r="E97" s="39"/>
      <c r="F97" s="40"/>
      <c r="G97" s="38">
        <v>88</v>
      </c>
      <c r="H97" s="40">
        <f t="shared" si="5"/>
        <v>1.5444826721501688</v>
      </c>
      <c r="I97" s="38">
        <v>86</v>
      </c>
      <c r="J97" s="40">
        <f t="shared" si="6"/>
        <v>1.9344984512435677</v>
      </c>
    </row>
    <row r="98" spans="1:10" s="37" customFormat="1" x14ac:dyDescent="0.2">
      <c r="A98" s="39"/>
      <c r="B98" s="39"/>
      <c r="C98" s="39"/>
      <c r="D98" s="40"/>
      <c r="E98" s="39"/>
      <c r="F98" s="40"/>
      <c r="G98" s="38">
        <v>89</v>
      </c>
      <c r="H98" s="40">
        <f t="shared" si="5"/>
        <v>1.5493900066449129</v>
      </c>
      <c r="I98" s="38">
        <v>87</v>
      </c>
      <c r="J98" s="40">
        <f t="shared" si="6"/>
        <v>1.9395192526186185</v>
      </c>
    </row>
    <row r="99" spans="1:10" s="37" customFormat="1" x14ac:dyDescent="0.2">
      <c r="A99" s="39"/>
      <c r="B99" s="39"/>
      <c r="C99" s="39"/>
      <c r="D99" s="40"/>
      <c r="E99" s="39"/>
      <c r="F99" s="40"/>
      <c r="G99" s="38">
        <v>90</v>
      </c>
      <c r="H99" s="40">
        <f t="shared" si="5"/>
        <v>1.5542425094393248</v>
      </c>
      <c r="I99" s="38">
        <v>88</v>
      </c>
      <c r="J99" s="40">
        <f t="shared" si="6"/>
        <v>1.9444826721501687</v>
      </c>
    </row>
    <row r="100" spans="1:10" s="37" customFormat="1" x14ac:dyDescent="0.2">
      <c r="A100" s="39"/>
      <c r="B100" s="39"/>
      <c r="C100" s="39"/>
      <c r="D100" s="40"/>
      <c r="E100" s="39"/>
      <c r="F100" s="40"/>
      <c r="G100" s="38">
        <v>91</v>
      </c>
      <c r="H100" s="40">
        <f t="shared" si="5"/>
        <v>1.5590413923210935</v>
      </c>
      <c r="I100" s="38">
        <v>89</v>
      </c>
      <c r="J100" s="40">
        <f t="shared" si="6"/>
        <v>1.9493900066449128</v>
      </c>
    </row>
    <row r="101" spans="1:10" s="37" customFormat="1" x14ac:dyDescent="0.2">
      <c r="A101" s="39"/>
      <c r="B101" s="39"/>
      <c r="C101" s="39"/>
      <c r="D101" s="40"/>
      <c r="E101" s="39"/>
      <c r="F101" s="40"/>
      <c r="G101" s="38">
        <v>92</v>
      </c>
      <c r="H101" s="40">
        <f t="shared" si="5"/>
        <v>1.5637878273455552</v>
      </c>
      <c r="I101" s="38">
        <v>90</v>
      </c>
      <c r="J101" s="40">
        <f t="shared" si="6"/>
        <v>1.954242509439325</v>
      </c>
    </row>
    <row r="102" spans="1:10" s="37" customFormat="1" x14ac:dyDescent="0.2">
      <c r="A102" s="39"/>
      <c r="B102" s="39"/>
      <c r="C102" s="39"/>
      <c r="D102" s="40"/>
      <c r="E102" s="39"/>
      <c r="F102" s="40"/>
      <c r="G102" s="38">
        <v>93</v>
      </c>
      <c r="H102" s="40">
        <f t="shared" si="5"/>
        <v>1.5684829485539349</v>
      </c>
      <c r="I102" s="38">
        <v>91</v>
      </c>
      <c r="J102" s="40">
        <f t="shared" si="6"/>
        <v>1.9590413923210936</v>
      </c>
    </row>
    <row r="103" spans="1:10" s="37" customFormat="1" x14ac:dyDescent="0.2">
      <c r="A103" s="39"/>
      <c r="B103" s="39"/>
      <c r="C103" s="39"/>
      <c r="D103" s="40"/>
      <c r="E103" s="39"/>
      <c r="F103" s="40"/>
      <c r="G103" s="38">
        <v>94</v>
      </c>
      <c r="H103" s="40">
        <f t="shared" si="5"/>
        <v>1.5731278535996984</v>
      </c>
      <c r="I103" s="38">
        <v>92</v>
      </c>
      <c r="J103" s="40">
        <f t="shared" si="6"/>
        <v>1.9637878273455553</v>
      </c>
    </row>
    <row r="104" spans="1:10" s="37" customFormat="1" x14ac:dyDescent="0.2">
      <c r="A104" s="39"/>
      <c r="B104" s="39"/>
      <c r="C104" s="39"/>
      <c r="D104" s="40"/>
      <c r="E104" s="39"/>
      <c r="F104" s="40"/>
      <c r="G104" s="38">
        <v>95</v>
      </c>
      <c r="H104" s="40">
        <f t="shared" si="5"/>
        <v>1.5777236052888477</v>
      </c>
      <c r="I104" s="38">
        <v>93</v>
      </c>
      <c r="J104" s="40">
        <f t="shared" si="6"/>
        <v>1.968482948553935</v>
      </c>
    </row>
    <row r="105" spans="1:10" s="37" customFormat="1" x14ac:dyDescent="0.2">
      <c r="A105" s="39"/>
      <c r="B105" s="39"/>
      <c r="C105" s="39"/>
      <c r="D105" s="40"/>
      <c r="E105" s="39"/>
      <c r="F105" s="40"/>
      <c r="G105" s="38">
        <v>96</v>
      </c>
      <c r="H105" s="40">
        <f t="shared" si="5"/>
        <v>1.5822712330395685</v>
      </c>
      <c r="I105" s="38">
        <v>94</v>
      </c>
      <c r="J105" s="40">
        <f t="shared" si="6"/>
        <v>1.9731278535996986</v>
      </c>
    </row>
    <row r="106" spans="1:10" s="37" customFormat="1" x14ac:dyDescent="0.2">
      <c r="A106" s="39"/>
      <c r="B106" s="39"/>
      <c r="C106" s="39"/>
      <c r="D106" s="40"/>
      <c r="E106" s="39"/>
      <c r="F106" s="40"/>
      <c r="G106" s="38">
        <v>97</v>
      </c>
      <c r="H106" s="40">
        <f t="shared" si="5"/>
        <v>1.5867717342662448</v>
      </c>
      <c r="I106" s="38">
        <v>95</v>
      </c>
      <c r="J106" s="40">
        <f t="shared" si="6"/>
        <v>1.9777236052888478</v>
      </c>
    </row>
    <row r="107" spans="1:10" s="37" customFormat="1" x14ac:dyDescent="0.2">
      <c r="A107" s="39"/>
      <c r="B107" s="39"/>
      <c r="C107" s="39"/>
      <c r="D107" s="40"/>
      <c r="E107" s="39"/>
      <c r="F107" s="40"/>
      <c r="G107" s="38">
        <v>98</v>
      </c>
      <c r="H107" s="40">
        <f t="shared" si="5"/>
        <v>1.5912260756924947</v>
      </c>
      <c r="I107" s="38">
        <v>96</v>
      </c>
      <c r="J107" s="40">
        <f t="shared" si="6"/>
        <v>1.9822712330395684</v>
      </c>
    </row>
    <row r="108" spans="1:10" s="37" customFormat="1" x14ac:dyDescent="0.2">
      <c r="A108" s="39"/>
      <c r="B108" s="39"/>
      <c r="C108" s="39"/>
      <c r="D108" s="40"/>
      <c r="E108" s="39"/>
      <c r="F108" s="40"/>
      <c r="G108" s="38">
        <v>99</v>
      </c>
      <c r="H108" s="40">
        <f t="shared" si="5"/>
        <v>1.5956351945975498</v>
      </c>
      <c r="I108" s="38">
        <v>97</v>
      </c>
      <c r="J108" s="40">
        <f t="shared" si="6"/>
        <v>1.9867717342662448</v>
      </c>
    </row>
    <row r="109" spans="1:10" s="37" customFormat="1" x14ac:dyDescent="0.2">
      <c r="A109" s="39"/>
      <c r="B109" s="39"/>
      <c r="C109" s="39"/>
      <c r="D109" s="40"/>
      <c r="E109" s="39"/>
      <c r="F109" s="40"/>
      <c r="G109" s="38">
        <v>100</v>
      </c>
      <c r="H109" s="40">
        <f t="shared" si="5"/>
        <v>1.6</v>
      </c>
      <c r="I109" s="38">
        <v>98</v>
      </c>
      <c r="J109" s="40">
        <f t="shared" si="6"/>
        <v>1.9912260756924949</v>
      </c>
    </row>
    <row r="110" spans="1:10" s="37" customFormat="1" x14ac:dyDescent="0.2">
      <c r="A110" s="39"/>
      <c r="B110" s="39"/>
      <c r="C110" s="39"/>
      <c r="D110" s="40"/>
      <c r="E110" s="39"/>
      <c r="F110" s="40"/>
      <c r="G110" s="38">
        <v>101</v>
      </c>
      <c r="H110" s="40">
        <f t="shared" si="5"/>
        <v>1.6043213737826427</v>
      </c>
      <c r="I110" s="38">
        <v>99</v>
      </c>
      <c r="J110" s="40">
        <f t="shared" si="6"/>
        <v>1.9956351945975499</v>
      </c>
    </row>
    <row r="111" spans="1:10" s="37" customFormat="1" x14ac:dyDescent="0.2">
      <c r="A111" s="39"/>
      <c r="B111" s="39"/>
      <c r="C111" s="39"/>
      <c r="D111" s="40"/>
      <c r="E111" s="39"/>
      <c r="F111" s="40"/>
      <c r="G111" s="38">
        <v>102</v>
      </c>
      <c r="H111" s="40">
        <f t="shared" si="5"/>
        <v>1.6086001717619176</v>
      </c>
      <c r="I111" s="38">
        <v>100</v>
      </c>
      <c r="J111" s="40">
        <f t="shared" si="6"/>
        <v>2</v>
      </c>
    </row>
    <row r="112" spans="1:10" s="37" customFormat="1" x14ac:dyDescent="0.2">
      <c r="A112" s="39"/>
      <c r="B112" s="39"/>
      <c r="C112" s="39"/>
      <c r="D112" s="40"/>
      <c r="E112" s="39"/>
      <c r="F112" s="40"/>
      <c r="G112" s="38">
        <v>103</v>
      </c>
      <c r="H112" s="40">
        <f t="shared" si="5"/>
        <v>1.6128372247051721</v>
      </c>
      <c r="I112" s="38">
        <v>101</v>
      </c>
      <c r="J112" s="40">
        <f t="shared" si="6"/>
        <v>2.0043213737826426</v>
      </c>
    </row>
    <row r="113" spans="1:10" s="37" customFormat="1" x14ac:dyDescent="0.2">
      <c r="A113" s="39"/>
      <c r="B113" s="39"/>
      <c r="C113" s="39"/>
      <c r="D113" s="40"/>
      <c r="E113" s="39"/>
      <c r="F113" s="40"/>
      <c r="G113" s="38">
        <v>104</v>
      </c>
      <c r="H113" s="40">
        <f t="shared" si="5"/>
        <v>1.6170333392987803</v>
      </c>
      <c r="I113" s="38">
        <v>102</v>
      </c>
      <c r="J113" s="40">
        <f t="shared" si="6"/>
        <v>2.0086001717619175</v>
      </c>
    </row>
    <row r="114" spans="1:10" s="37" customFormat="1" x14ac:dyDescent="0.2">
      <c r="A114" s="39"/>
      <c r="B114" s="39"/>
      <c r="C114" s="39"/>
      <c r="D114" s="40"/>
      <c r="E114" s="39"/>
      <c r="F114" s="40"/>
      <c r="G114" s="38">
        <v>105</v>
      </c>
      <c r="H114" s="40">
        <f t="shared" si="5"/>
        <v>1.6211892990699384</v>
      </c>
      <c r="I114" s="38">
        <v>103</v>
      </c>
      <c r="J114" s="40">
        <f t="shared" si="6"/>
        <v>2.012837224705172</v>
      </c>
    </row>
    <row r="115" spans="1:10" s="37" customFormat="1" x14ac:dyDescent="0.2">
      <c r="A115" s="39"/>
      <c r="B115" s="39"/>
      <c r="C115" s="39"/>
      <c r="D115" s="40"/>
      <c r="E115" s="39"/>
      <c r="F115" s="40"/>
      <c r="G115" s="38">
        <v>106</v>
      </c>
      <c r="H115" s="40">
        <f t="shared" si="5"/>
        <v>1.6253058652647705</v>
      </c>
      <c r="I115" s="38">
        <v>104</v>
      </c>
      <c r="J115" s="40">
        <f t="shared" si="6"/>
        <v>2.0170333392987803</v>
      </c>
    </row>
    <row r="116" spans="1:10" s="37" customFormat="1" x14ac:dyDescent="0.2">
      <c r="A116" s="39"/>
      <c r="B116" s="39"/>
      <c r="C116" s="39"/>
      <c r="D116" s="40"/>
      <c r="E116" s="39"/>
      <c r="F116" s="40"/>
      <c r="G116" s="38">
        <v>107</v>
      </c>
      <c r="H116" s="40">
        <f t="shared" si="5"/>
        <v>1.6293837776852098</v>
      </c>
      <c r="I116" s="38">
        <v>105</v>
      </c>
      <c r="J116" s="40">
        <f t="shared" si="6"/>
        <v>2.0211892990699383</v>
      </c>
    </row>
    <row r="117" spans="1:10" s="37" customFormat="1" x14ac:dyDescent="0.2">
      <c r="A117" s="39"/>
      <c r="B117" s="39"/>
      <c r="C117" s="39"/>
      <c r="D117" s="40"/>
      <c r="E117" s="39"/>
      <c r="F117" s="40"/>
      <c r="G117" s="38">
        <v>108</v>
      </c>
      <c r="H117" s="40">
        <f t="shared" si="5"/>
        <v>1.63342375548695</v>
      </c>
      <c r="I117" s="38">
        <v>106</v>
      </c>
      <c r="J117" s="40">
        <f t="shared" si="6"/>
        <v>2.0253058652647704</v>
      </c>
    </row>
    <row r="118" spans="1:10" s="37" customFormat="1" x14ac:dyDescent="0.2">
      <c r="A118" s="39"/>
      <c r="B118" s="39"/>
      <c r="C118" s="39"/>
      <c r="D118" s="40"/>
      <c r="E118" s="39"/>
      <c r="F118" s="40"/>
      <c r="G118" s="38">
        <v>109</v>
      </c>
      <c r="H118" s="40">
        <f t="shared" si="5"/>
        <v>1.6374264979406239</v>
      </c>
      <c r="I118" s="38">
        <v>107</v>
      </c>
      <c r="J118" s="40">
        <f t="shared" si="6"/>
        <v>2.0293837776852097</v>
      </c>
    </row>
    <row r="119" spans="1:10" s="37" customFormat="1" x14ac:dyDescent="0.2">
      <c r="A119" s="39"/>
      <c r="B119" s="39"/>
      <c r="C119" s="39"/>
      <c r="D119" s="40"/>
      <c r="E119" s="39"/>
      <c r="F119" s="40"/>
      <c r="G119" s="38">
        <v>110</v>
      </c>
      <c r="H119" s="40">
        <f t="shared" si="5"/>
        <v>1.641392685158225</v>
      </c>
      <c r="I119" s="38">
        <v>108</v>
      </c>
      <c r="J119" s="40">
        <f t="shared" si="6"/>
        <v>2.0334237554869499</v>
      </c>
    </row>
    <row r="120" spans="1:10" s="37" customFormat="1" x14ac:dyDescent="0.2">
      <c r="A120" s="39"/>
      <c r="B120" s="39"/>
      <c r="C120" s="39"/>
      <c r="D120" s="40"/>
      <c r="E120" s="39"/>
      <c r="F120" s="40"/>
      <c r="G120" s="38">
        <v>111</v>
      </c>
      <c r="H120" s="40">
        <f t="shared" si="5"/>
        <v>1.6453229787866577</v>
      </c>
      <c r="I120" s="38">
        <v>109</v>
      </c>
      <c r="J120" s="40">
        <f t="shared" si="6"/>
        <v>2.0374264979406238</v>
      </c>
    </row>
    <row r="121" spans="1:10" s="37" customFormat="1" x14ac:dyDescent="0.2">
      <c r="A121" s="39"/>
      <c r="B121" s="39"/>
      <c r="C121" s="39"/>
      <c r="D121" s="40"/>
      <c r="E121" s="39"/>
      <c r="F121" s="40"/>
      <c r="G121" s="38">
        <v>112</v>
      </c>
      <c r="H121" s="40">
        <f t="shared" si="5"/>
        <v>1.6492180226701816</v>
      </c>
      <c r="I121" s="38">
        <v>110</v>
      </c>
      <c r="J121" s="40">
        <f t="shared" si="6"/>
        <v>2.0413926851582249</v>
      </c>
    </row>
    <row r="122" spans="1:10" s="37" customFormat="1" x14ac:dyDescent="0.2">
      <c r="A122" s="39"/>
      <c r="B122" s="39"/>
      <c r="C122" s="39"/>
      <c r="D122" s="40"/>
      <c r="E122" s="39"/>
      <c r="F122" s="40"/>
      <c r="G122" s="38">
        <v>113</v>
      </c>
      <c r="H122" s="40">
        <f t="shared" si="5"/>
        <v>1.6530784434834196</v>
      </c>
      <c r="I122" s="38">
        <v>111</v>
      </c>
      <c r="J122" s="40">
        <f t="shared" si="6"/>
        <v>2.0453229787866576</v>
      </c>
    </row>
    <row r="123" spans="1:10" s="37" customFormat="1" x14ac:dyDescent="0.2">
      <c r="A123" s="39"/>
      <c r="B123" s="39"/>
      <c r="C123" s="39"/>
      <c r="D123" s="40"/>
      <c r="E123" s="39"/>
      <c r="F123" s="40"/>
      <c r="G123" s="38">
        <v>114</v>
      </c>
      <c r="H123" s="40">
        <f t="shared" si="5"/>
        <v>1.6569048513364728</v>
      </c>
      <c r="I123" s="38">
        <v>112</v>
      </c>
      <c r="J123" s="40">
        <f t="shared" si="6"/>
        <v>2.0492180226701815</v>
      </c>
    </row>
    <row r="124" spans="1:10" s="37" customFormat="1" x14ac:dyDescent="0.2">
      <c r="A124" s="39"/>
      <c r="B124" s="39"/>
      <c r="C124" s="39"/>
      <c r="D124" s="40"/>
      <c r="E124" s="39"/>
      <c r="F124" s="40"/>
      <c r="G124" s="38">
        <v>115</v>
      </c>
      <c r="H124" s="40">
        <f t="shared" si="5"/>
        <v>1.6606978403536119</v>
      </c>
      <c r="I124" s="38">
        <v>113</v>
      </c>
      <c r="J124" s="40">
        <f t="shared" si="6"/>
        <v>2.0530784434834195</v>
      </c>
    </row>
    <row r="125" spans="1:10" s="37" customFormat="1" x14ac:dyDescent="0.2">
      <c r="A125" s="39"/>
      <c r="B125" s="39"/>
      <c r="C125" s="39"/>
      <c r="D125" s="40"/>
      <c r="E125" s="39"/>
      <c r="F125" s="40"/>
      <c r="G125" s="38">
        <v>116</v>
      </c>
      <c r="H125" s="40">
        <f t="shared" si="5"/>
        <v>1.6644579892269187</v>
      </c>
      <c r="I125" s="38">
        <v>114</v>
      </c>
      <c r="J125" s="40">
        <f t="shared" si="6"/>
        <v>2.0569048513364727</v>
      </c>
    </row>
    <row r="126" spans="1:10" s="37" customFormat="1" x14ac:dyDescent="0.2">
      <c r="A126" s="39"/>
      <c r="B126" s="39"/>
      <c r="C126" s="39"/>
      <c r="D126" s="40"/>
      <c r="E126" s="39"/>
      <c r="F126" s="40"/>
      <c r="G126" s="38">
        <v>117</v>
      </c>
      <c r="H126" s="40">
        <f t="shared" si="5"/>
        <v>1.6681858617461618</v>
      </c>
      <c r="I126" s="38">
        <v>115</v>
      </c>
      <c r="J126" s="40">
        <f t="shared" si="6"/>
        <v>2.0606978403536118</v>
      </c>
    </row>
    <row r="127" spans="1:10" s="37" customFormat="1" x14ac:dyDescent="0.2">
      <c r="A127" s="39"/>
      <c r="B127" s="39"/>
      <c r="C127" s="39"/>
      <c r="D127" s="40"/>
      <c r="E127" s="39"/>
      <c r="F127" s="40"/>
      <c r="G127" s="38">
        <v>118</v>
      </c>
      <c r="H127" s="40">
        <f t="shared" si="5"/>
        <v>1.6718820073061256</v>
      </c>
      <c r="I127" s="38">
        <v>116</v>
      </c>
      <c r="J127" s="40">
        <f t="shared" si="6"/>
        <v>2.0644579892269186</v>
      </c>
    </row>
    <row r="128" spans="1:10" s="37" customFormat="1" x14ac:dyDescent="0.2">
      <c r="A128" s="39"/>
      <c r="B128" s="39"/>
      <c r="C128" s="39"/>
      <c r="D128" s="40"/>
      <c r="E128" s="39"/>
      <c r="F128" s="40"/>
      <c r="G128" s="38">
        <v>119</v>
      </c>
      <c r="H128" s="40">
        <f t="shared" si="5"/>
        <v>1.6755469613925307</v>
      </c>
      <c r="I128" s="38">
        <v>117</v>
      </c>
      <c r="J128" s="40">
        <f t="shared" si="6"/>
        <v>2.0681858617461617</v>
      </c>
    </row>
    <row r="129" spans="1:10" s="37" customFormat="1" x14ac:dyDescent="0.2">
      <c r="A129" s="39"/>
      <c r="B129" s="39"/>
      <c r="C129" s="39"/>
      <c r="D129" s="40"/>
      <c r="E129" s="39"/>
      <c r="F129" s="40"/>
      <c r="G129" s="38">
        <v>120</v>
      </c>
      <c r="H129" s="40">
        <f t="shared" si="5"/>
        <v>1.6791812460476248</v>
      </c>
      <c r="I129" s="38">
        <v>118</v>
      </c>
      <c r="J129" s="40">
        <f t="shared" si="6"/>
        <v>2.0718820073061255</v>
      </c>
    </row>
    <row r="130" spans="1:10" s="37" customFormat="1" x14ac:dyDescent="0.2">
      <c r="A130" s="39"/>
      <c r="B130" s="39"/>
      <c r="C130" s="39"/>
      <c r="D130" s="40"/>
      <c r="E130" s="39"/>
      <c r="F130" s="40"/>
      <c r="G130" s="38">
        <v>121</v>
      </c>
      <c r="H130" s="40">
        <f t="shared" si="5"/>
        <v>1.6827853703164504</v>
      </c>
      <c r="I130" s="38">
        <v>119</v>
      </c>
      <c r="J130" s="40">
        <f t="shared" si="6"/>
        <v>2.0755469613925306</v>
      </c>
    </row>
    <row r="131" spans="1:10" s="37" customFormat="1" x14ac:dyDescent="0.2">
      <c r="A131" s="39"/>
      <c r="B131" s="39"/>
      <c r="C131" s="39"/>
      <c r="D131" s="40"/>
      <c r="E131" s="39"/>
      <c r="F131" s="40"/>
      <c r="G131" s="38">
        <v>122</v>
      </c>
      <c r="H131" s="40">
        <f t="shared" si="5"/>
        <v>1.6863598306747485</v>
      </c>
      <c r="I131" s="38">
        <v>120</v>
      </c>
      <c r="J131" s="40">
        <f t="shared" si="6"/>
        <v>2.0791812460476247</v>
      </c>
    </row>
    <row r="132" spans="1:10" s="37" customFormat="1" x14ac:dyDescent="0.2">
      <c r="A132" s="39"/>
      <c r="B132" s="39"/>
      <c r="C132" s="39"/>
      <c r="D132" s="40"/>
      <c r="E132" s="39"/>
      <c r="F132" s="40"/>
      <c r="G132" s="38">
        <v>123</v>
      </c>
      <c r="H132" s="40">
        <f t="shared" si="5"/>
        <v>1.6899051114393981</v>
      </c>
      <c r="I132" s="38">
        <v>121</v>
      </c>
      <c r="J132" s="40">
        <f t="shared" si="6"/>
        <v>2.0827853703164503</v>
      </c>
    </row>
    <row r="133" spans="1:10" s="37" customFormat="1" x14ac:dyDescent="0.2">
      <c r="A133" s="39"/>
      <c r="B133" s="39"/>
      <c r="C133" s="39"/>
      <c r="D133" s="40"/>
      <c r="E133" s="39"/>
      <c r="F133" s="40"/>
      <c r="G133" s="38">
        <v>124</v>
      </c>
      <c r="H133" s="40">
        <f t="shared" si="5"/>
        <v>1.6934216851622352</v>
      </c>
      <c r="I133" s="38">
        <v>122</v>
      </c>
      <c r="J133" s="40">
        <f t="shared" si="6"/>
        <v>2.0863598306747484</v>
      </c>
    </row>
    <row r="134" spans="1:10" s="37" customFormat="1" x14ac:dyDescent="0.2">
      <c r="A134" s="39"/>
      <c r="B134" s="39"/>
      <c r="C134" s="39"/>
      <c r="D134" s="40"/>
      <c r="E134" s="39"/>
      <c r="F134" s="40"/>
      <c r="G134" s="38">
        <v>125</v>
      </c>
      <c r="H134" s="40">
        <f t="shared" si="5"/>
        <v>1.6969100130080563</v>
      </c>
      <c r="I134" s="38">
        <v>123</v>
      </c>
      <c r="J134" s="40">
        <f t="shared" si="6"/>
        <v>2.0899051114393981</v>
      </c>
    </row>
    <row r="135" spans="1:10" s="37" customFormat="1" x14ac:dyDescent="0.2">
      <c r="A135" s="39"/>
      <c r="B135" s="39"/>
      <c r="C135" s="39"/>
      <c r="D135" s="40"/>
      <c r="E135" s="39"/>
      <c r="F135" s="40"/>
      <c r="G135" s="38">
        <v>126</v>
      </c>
      <c r="H135" s="40">
        <f t="shared" si="5"/>
        <v>1.700370545117563</v>
      </c>
      <c r="I135" s="38">
        <v>124</v>
      </c>
      <c r="J135" s="40">
        <f t="shared" si="6"/>
        <v>2.0934216851622351</v>
      </c>
    </row>
    <row r="136" spans="1:10" s="37" customFormat="1" x14ac:dyDescent="0.2">
      <c r="A136" s="39"/>
      <c r="B136" s="39"/>
      <c r="C136" s="39"/>
      <c r="D136" s="40"/>
      <c r="E136" s="39"/>
      <c r="F136" s="40"/>
      <c r="G136" s="38">
        <v>127</v>
      </c>
      <c r="H136" s="40">
        <f t="shared" si="5"/>
        <v>1.7038037209559569</v>
      </c>
      <c r="I136" s="38">
        <v>125</v>
      </c>
      <c r="J136" s="40">
        <f t="shared" si="6"/>
        <v>2.0969100130080562</v>
      </c>
    </row>
    <row r="137" spans="1:10" s="37" customFormat="1" x14ac:dyDescent="0.2">
      <c r="A137" s="39"/>
      <c r="B137" s="39"/>
      <c r="C137" s="39"/>
      <c r="D137" s="40"/>
      <c r="E137" s="39"/>
      <c r="F137" s="40"/>
      <c r="G137" s="38">
        <v>128</v>
      </c>
      <c r="H137" s="40">
        <f t="shared" si="5"/>
        <v>1.7072099696478684</v>
      </c>
      <c r="I137" s="38">
        <v>126</v>
      </c>
      <c r="J137" s="40">
        <f t="shared" si="6"/>
        <v>2.1003705451175629</v>
      </c>
    </row>
    <row r="138" spans="1:10" s="37" customFormat="1" x14ac:dyDescent="0.2">
      <c r="A138" s="39"/>
      <c r="B138" s="39"/>
      <c r="C138" s="39"/>
      <c r="D138" s="40"/>
      <c r="E138" s="39"/>
      <c r="F138" s="40"/>
      <c r="G138" s="38">
        <v>129</v>
      </c>
      <c r="H138" s="40">
        <f t="shared" si="5"/>
        <v>1.7105897102992489</v>
      </c>
      <c r="I138" s="38">
        <v>127</v>
      </c>
      <c r="J138" s="40">
        <f t="shared" si="6"/>
        <v>2.1038037209559568</v>
      </c>
    </row>
    <row r="139" spans="1:10" s="37" customFormat="1" x14ac:dyDescent="0.2">
      <c r="A139" s="39"/>
      <c r="B139" s="39"/>
      <c r="C139" s="39"/>
      <c r="D139" s="40"/>
      <c r="E139" s="39"/>
      <c r="F139" s="40"/>
      <c r="G139" s="38">
        <v>130</v>
      </c>
      <c r="H139" s="40">
        <f t="shared" si="5"/>
        <v>1.713943352306837</v>
      </c>
      <c r="I139" s="38">
        <v>128</v>
      </c>
      <c r="J139" s="40">
        <f t="shared" si="6"/>
        <v>2.1072099696478683</v>
      </c>
    </row>
    <row r="140" spans="1:10" s="37" customFormat="1" x14ac:dyDescent="0.2">
      <c r="A140" s="39"/>
      <c r="B140" s="39"/>
      <c r="C140" s="39"/>
      <c r="D140" s="40"/>
      <c r="E140" s="39"/>
      <c r="F140" s="40"/>
      <c r="G140" s="38">
        <v>131</v>
      </c>
      <c r="H140" s="40">
        <f t="shared" si="5"/>
        <v>1.7172712956557645</v>
      </c>
      <c r="I140" s="38">
        <v>129</v>
      </c>
      <c r="J140" s="40">
        <f t="shared" si="6"/>
        <v>2.1105897102992488</v>
      </c>
    </row>
    <row r="141" spans="1:10" s="37" customFormat="1" x14ac:dyDescent="0.2">
      <c r="A141" s="39"/>
      <c r="B141" s="39"/>
      <c r="C141" s="39"/>
      <c r="D141" s="40"/>
      <c r="E141" s="39"/>
      <c r="F141" s="40"/>
      <c r="G141" s="38">
        <v>132</v>
      </c>
      <c r="H141" s="40">
        <f t="shared" ref="H141:H204" si="7">LOG10(G141)-0.4</f>
        <v>1.7205739312058501</v>
      </c>
      <c r="I141" s="38">
        <v>130</v>
      </c>
      <c r="J141" s="40">
        <f t="shared" ref="J141:J204" si="8">LOG10(I141)</f>
        <v>2.1139433523068369</v>
      </c>
    </row>
    <row r="142" spans="1:10" s="37" customFormat="1" x14ac:dyDescent="0.2">
      <c r="A142" s="39"/>
      <c r="B142" s="39"/>
      <c r="C142" s="39"/>
      <c r="D142" s="40"/>
      <c r="E142" s="39"/>
      <c r="F142" s="40"/>
      <c r="G142" s="38">
        <v>133</v>
      </c>
      <c r="H142" s="40">
        <f t="shared" si="7"/>
        <v>1.7238516409670859</v>
      </c>
      <c r="I142" s="38">
        <v>131</v>
      </c>
      <c r="J142" s="40">
        <f t="shared" si="8"/>
        <v>2.1172712956557644</v>
      </c>
    </row>
    <row r="143" spans="1:10" s="37" customFormat="1" x14ac:dyDescent="0.2">
      <c r="A143" s="39"/>
      <c r="B143" s="39"/>
      <c r="C143" s="39"/>
      <c r="D143" s="40"/>
      <c r="E143" s="39"/>
      <c r="F143" s="40"/>
      <c r="G143" s="38">
        <v>134</v>
      </c>
      <c r="H143" s="40">
        <f t="shared" si="7"/>
        <v>1.7271047983648078</v>
      </c>
      <c r="I143" s="38">
        <v>132</v>
      </c>
      <c r="J143" s="40">
        <f t="shared" si="8"/>
        <v>2.12057393120585</v>
      </c>
    </row>
    <row r="144" spans="1:10" s="37" customFormat="1" x14ac:dyDescent="0.2">
      <c r="A144" s="39"/>
      <c r="B144" s="39"/>
      <c r="C144" s="39"/>
      <c r="D144" s="40"/>
      <c r="E144" s="39"/>
      <c r="F144" s="40"/>
      <c r="G144" s="38">
        <v>135</v>
      </c>
      <c r="H144" s="40">
        <f t="shared" si="7"/>
        <v>1.7303337684950062</v>
      </c>
      <c r="I144" s="38">
        <v>133</v>
      </c>
      <c r="J144" s="40">
        <f t="shared" si="8"/>
        <v>2.1238516409670858</v>
      </c>
    </row>
    <row r="145" spans="1:10" s="37" customFormat="1" x14ac:dyDescent="0.2">
      <c r="A145" s="39"/>
      <c r="B145" s="39"/>
      <c r="C145" s="39"/>
      <c r="D145" s="40"/>
      <c r="E145" s="39"/>
      <c r="F145" s="40"/>
      <c r="G145" s="38">
        <v>136</v>
      </c>
      <c r="H145" s="40">
        <f t="shared" si="7"/>
        <v>1.7335389083702175</v>
      </c>
      <c r="I145" s="38">
        <v>134</v>
      </c>
      <c r="J145" s="40">
        <f t="shared" si="8"/>
        <v>2.1271047983648077</v>
      </c>
    </row>
    <row r="146" spans="1:10" s="37" customFormat="1" x14ac:dyDescent="0.2">
      <c r="A146" s="39"/>
      <c r="B146" s="39"/>
      <c r="C146" s="39"/>
      <c r="D146" s="40"/>
      <c r="E146" s="39"/>
      <c r="F146" s="40"/>
      <c r="G146" s="38">
        <v>137</v>
      </c>
      <c r="H146" s="40">
        <f t="shared" si="7"/>
        <v>1.7367205671564068</v>
      </c>
      <c r="I146" s="38">
        <v>135</v>
      </c>
      <c r="J146" s="40">
        <f t="shared" si="8"/>
        <v>2.1303337684950061</v>
      </c>
    </row>
    <row r="147" spans="1:10" s="37" customFormat="1" x14ac:dyDescent="0.2">
      <c r="A147" s="39"/>
      <c r="B147" s="39"/>
      <c r="C147" s="39"/>
      <c r="D147" s="40"/>
      <c r="E147" s="39"/>
      <c r="F147" s="40"/>
      <c r="G147" s="38">
        <v>138</v>
      </c>
      <c r="H147" s="40">
        <f t="shared" si="7"/>
        <v>1.7398790864012366</v>
      </c>
      <c r="I147" s="38">
        <v>136</v>
      </c>
      <c r="J147" s="40">
        <f t="shared" si="8"/>
        <v>2.1335389083702174</v>
      </c>
    </row>
    <row r="148" spans="1:10" s="37" customFormat="1" x14ac:dyDescent="0.2">
      <c r="A148" s="39"/>
      <c r="B148" s="39"/>
      <c r="C148" s="39"/>
      <c r="D148" s="40"/>
      <c r="E148" s="39"/>
      <c r="F148" s="40"/>
      <c r="G148" s="38">
        <v>139</v>
      </c>
      <c r="H148" s="40">
        <f t="shared" si="7"/>
        <v>1.7430148002540951</v>
      </c>
      <c r="I148" s="38">
        <v>137</v>
      </c>
      <c r="J148" s="40">
        <f t="shared" si="8"/>
        <v>2.1367205671564067</v>
      </c>
    </row>
    <row r="149" spans="1:10" s="37" customFormat="1" x14ac:dyDescent="0.2">
      <c r="A149" s="39"/>
      <c r="B149" s="39"/>
      <c r="C149" s="39"/>
      <c r="D149" s="40"/>
      <c r="E149" s="39"/>
      <c r="F149" s="40"/>
      <c r="G149" s="38">
        <v>140</v>
      </c>
      <c r="H149" s="40">
        <f t="shared" si="7"/>
        <v>1.7461280356782383</v>
      </c>
      <c r="I149" s="38">
        <v>138</v>
      </c>
      <c r="J149" s="40">
        <f t="shared" si="8"/>
        <v>2.1398790864012365</v>
      </c>
    </row>
    <row r="150" spans="1:10" s="37" customFormat="1" x14ac:dyDescent="0.2">
      <c r="A150" s="39"/>
      <c r="B150" s="39"/>
      <c r="C150" s="39"/>
      <c r="D150" s="40"/>
      <c r="E150" s="39"/>
      <c r="F150" s="40"/>
      <c r="G150" s="38">
        <v>141</v>
      </c>
      <c r="H150" s="40">
        <f t="shared" si="7"/>
        <v>1.7492191126553798</v>
      </c>
      <c r="I150" s="38">
        <v>139</v>
      </c>
      <c r="J150" s="40">
        <f t="shared" si="8"/>
        <v>2.143014800254095</v>
      </c>
    </row>
    <row r="151" spans="1:10" s="37" customFormat="1" x14ac:dyDescent="0.2">
      <c r="A151" s="39"/>
      <c r="B151" s="39"/>
      <c r="C151" s="39"/>
      <c r="D151" s="40"/>
      <c r="E151" s="39"/>
      <c r="F151" s="40"/>
      <c r="G151" s="38">
        <v>142</v>
      </c>
      <c r="H151" s="40">
        <f t="shared" si="7"/>
        <v>1.7522883443830564</v>
      </c>
      <c r="I151" s="38">
        <v>140</v>
      </c>
      <c r="J151" s="40">
        <f t="shared" si="8"/>
        <v>2.1461280356782382</v>
      </c>
    </row>
    <row r="152" spans="1:10" s="37" customFormat="1" x14ac:dyDescent="0.2">
      <c r="A152" s="39"/>
      <c r="B152" s="39"/>
      <c r="C152" s="39"/>
      <c r="D152" s="40"/>
      <c r="E152" s="39"/>
      <c r="F152" s="40"/>
      <c r="G152" s="38">
        <v>143</v>
      </c>
      <c r="H152" s="40">
        <f t="shared" si="7"/>
        <v>1.7553360374650619</v>
      </c>
      <c r="I152" s="38">
        <v>141</v>
      </c>
      <c r="J152" s="40">
        <f t="shared" si="8"/>
        <v>2.1492191126553797</v>
      </c>
    </row>
    <row r="153" spans="1:10" s="37" customFormat="1" x14ac:dyDescent="0.2">
      <c r="A153" s="39"/>
      <c r="B153" s="39"/>
      <c r="C153" s="39"/>
      <c r="D153" s="40"/>
      <c r="E153" s="39"/>
      <c r="F153" s="40"/>
      <c r="G153" s="38">
        <v>144</v>
      </c>
      <c r="H153" s="40">
        <f t="shared" si="7"/>
        <v>1.7583624920952499</v>
      </c>
      <c r="I153" s="38">
        <v>142</v>
      </c>
      <c r="J153" s="40">
        <f t="shared" si="8"/>
        <v>2.1522883443830563</v>
      </c>
    </row>
    <row r="154" spans="1:10" s="37" customFormat="1" x14ac:dyDescent="0.2">
      <c r="A154" s="39"/>
      <c r="B154" s="39"/>
      <c r="C154" s="39"/>
      <c r="D154" s="40"/>
      <c r="E154" s="39"/>
      <c r="F154" s="40"/>
      <c r="G154" s="38">
        <v>145</v>
      </c>
      <c r="H154" s="40">
        <f t="shared" si="7"/>
        <v>1.7613680022349749</v>
      </c>
      <c r="I154" s="38">
        <v>143</v>
      </c>
      <c r="J154" s="40">
        <f t="shared" si="8"/>
        <v>2.1553360374650619</v>
      </c>
    </row>
    <row r="155" spans="1:10" s="37" customFormat="1" x14ac:dyDescent="0.2">
      <c r="A155" s="39"/>
      <c r="B155" s="39"/>
      <c r="C155" s="39"/>
      <c r="D155" s="40"/>
      <c r="E155" s="39"/>
      <c r="F155" s="40"/>
      <c r="G155" s="38">
        <v>146</v>
      </c>
      <c r="H155" s="40">
        <f t="shared" si="7"/>
        <v>1.7643528557844372</v>
      </c>
      <c r="I155" s="38">
        <v>144</v>
      </c>
      <c r="J155" s="40">
        <f t="shared" si="8"/>
        <v>2.1583624920952498</v>
      </c>
    </row>
    <row r="156" spans="1:10" s="37" customFormat="1" x14ac:dyDescent="0.2">
      <c r="A156" s="39"/>
      <c r="B156" s="39"/>
      <c r="C156" s="39"/>
      <c r="D156" s="40"/>
      <c r="E156" s="39"/>
      <c r="F156" s="40"/>
      <c r="G156" s="38">
        <v>147</v>
      </c>
      <c r="H156" s="40">
        <f t="shared" si="7"/>
        <v>1.7673173347481761</v>
      </c>
      <c r="I156" s="38">
        <v>145</v>
      </c>
      <c r="J156" s="40">
        <f t="shared" si="8"/>
        <v>2.1613680022349748</v>
      </c>
    </row>
    <row r="157" spans="1:10" s="37" customFormat="1" x14ac:dyDescent="0.2">
      <c r="A157" s="39"/>
      <c r="B157" s="39"/>
      <c r="C157" s="39"/>
      <c r="D157" s="40"/>
      <c r="E157" s="39"/>
      <c r="F157" s="40"/>
      <c r="G157" s="38">
        <v>148</v>
      </c>
      <c r="H157" s="40">
        <f t="shared" si="7"/>
        <v>1.7702617153949576</v>
      </c>
      <c r="I157" s="38">
        <v>146</v>
      </c>
      <c r="J157" s="40">
        <f t="shared" si="8"/>
        <v>2.1643528557844371</v>
      </c>
    </row>
    <row r="158" spans="1:10" s="37" customFormat="1" x14ac:dyDescent="0.2">
      <c r="A158" s="39"/>
      <c r="B158" s="39"/>
      <c r="C158" s="39"/>
      <c r="D158" s="40"/>
      <c r="E158" s="39"/>
      <c r="F158" s="40"/>
      <c r="G158" s="38">
        <v>149</v>
      </c>
      <c r="H158" s="40">
        <f t="shared" si="7"/>
        <v>1.7731862684122741</v>
      </c>
      <c r="I158" s="38">
        <v>147</v>
      </c>
      <c r="J158" s="40">
        <f t="shared" si="8"/>
        <v>2.167317334748176</v>
      </c>
    </row>
    <row r="159" spans="1:10" s="37" customFormat="1" x14ac:dyDescent="0.2">
      <c r="A159" s="39"/>
      <c r="B159" s="39"/>
      <c r="C159" s="39"/>
      <c r="D159" s="40"/>
      <c r="E159" s="39"/>
      <c r="F159" s="40"/>
      <c r="G159" s="38">
        <v>150</v>
      </c>
      <c r="H159" s="40">
        <f t="shared" si="7"/>
        <v>1.7760912590556814</v>
      </c>
      <c r="I159" s="38">
        <v>148</v>
      </c>
      <c r="J159" s="40">
        <f t="shared" si="8"/>
        <v>2.1702617153949575</v>
      </c>
    </row>
    <row r="160" spans="1:10" s="37" customFormat="1" x14ac:dyDescent="0.2">
      <c r="A160" s="39"/>
      <c r="B160" s="39"/>
      <c r="C160" s="39"/>
      <c r="D160" s="40"/>
      <c r="E160" s="39"/>
      <c r="F160" s="40"/>
      <c r="G160" s="38">
        <v>151</v>
      </c>
      <c r="H160" s="40">
        <f t="shared" si="7"/>
        <v>1.7789769472931694</v>
      </c>
      <c r="I160" s="38">
        <v>149</v>
      </c>
      <c r="J160" s="40">
        <f t="shared" si="8"/>
        <v>2.173186268412274</v>
      </c>
    </row>
    <row r="161" spans="1:10" s="37" customFormat="1" x14ac:dyDescent="0.2">
      <c r="A161" s="39"/>
      <c r="B161" s="39"/>
      <c r="C161" s="39"/>
      <c r="D161" s="40"/>
      <c r="E161" s="39"/>
      <c r="F161" s="40"/>
      <c r="G161" s="38">
        <v>152</v>
      </c>
      <c r="H161" s="40">
        <f t="shared" si="7"/>
        <v>1.7818435879447727</v>
      </c>
      <c r="I161" s="38">
        <v>150</v>
      </c>
      <c r="J161" s="40">
        <f t="shared" si="8"/>
        <v>2.1760912590556813</v>
      </c>
    </row>
    <row r="162" spans="1:10" s="37" customFormat="1" x14ac:dyDescent="0.2">
      <c r="A162" s="39"/>
      <c r="B162" s="39"/>
      <c r="C162" s="39"/>
      <c r="D162" s="40"/>
      <c r="E162" s="39"/>
      <c r="F162" s="40"/>
      <c r="G162" s="38">
        <v>153</v>
      </c>
      <c r="H162" s="40">
        <f t="shared" si="7"/>
        <v>1.784691430817599</v>
      </c>
      <c r="I162" s="38">
        <v>151</v>
      </c>
      <c r="J162" s="40">
        <f t="shared" si="8"/>
        <v>2.1789769472931693</v>
      </c>
    </row>
    <row r="163" spans="1:10" s="37" customFormat="1" x14ac:dyDescent="0.2">
      <c r="A163" s="39"/>
      <c r="B163" s="39"/>
      <c r="C163" s="39"/>
      <c r="D163" s="40"/>
      <c r="E163" s="39"/>
      <c r="F163" s="40"/>
      <c r="G163" s="38">
        <v>154</v>
      </c>
      <c r="H163" s="40">
        <f t="shared" si="7"/>
        <v>1.7875207208364632</v>
      </c>
      <c r="I163" s="38">
        <v>152</v>
      </c>
      <c r="J163" s="40">
        <f t="shared" si="8"/>
        <v>2.1818435879447726</v>
      </c>
    </row>
    <row r="164" spans="1:10" s="37" customFormat="1" x14ac:dyDescent="0.2">
      <c r="A164" s="39"/>
      <c r="B164" s="39"/>
      <c r="C164" s="39"/>
      <c r="D164" s="40"/>
      <c r="E164" s="39"/>
      <c r="F164" s="40"/>
      <c r="G164" s="38">
        <v>155</v>
      </c>
      <c r="H164" s="40">
        <f t="shared" si="7"/>
        <v>1.7903316981702915</v>
      </c>
      <c r="I164" s="38">
        <v>153</v>
      </c>
      <c r="J164" s="40">
        <f t="shared" si="8"/>
        <v>2.1846914308175989</v>
      </c>
    </row>
    <row r="165" spans="1:10" s="37" customFormat="1" x14ac:dyDescent="0.2">
      <c r="A165" s="39"/>
      <c r="B165" s="39"/>
      <c r="C165" s="39"/>
      <c r="D165" s="40"/>
      <c r="E165" s="39"/>
      <c r="F165" s="40"/>
      <c r="G165" s="38">
        <v>156</v>
      </c>
      <c r="H165" s="40">
        <f t="shared" si="7"/>
        <v>1.7931245983544617</v>
      </c>
      <c r="I165" s="38">
        <v>154</v>
      </c>
      <c r="J165" s="40">
        <f t="shared" si="8"/>
        <v>2.1875207208364631</v>
      </c>
    </row>
    <row r="166" spans="1:10" s="37" customFormat="1" x14ac:dyDescent="0.2">
      <c r="A166" s="39"/>
      <c r="B166" s="39"/>
      <c r="C166" s="39"/>
      <c r="D166" s="40"/>
      <c r="E166" s="39"/>
      <c r="F166" s="40"/>
      <c r="G166" s="38">
        <v>157</v>
      </c>
      <c r="H166" s="40">
        <f t="shared" si="7"/>
        <v>1.7958996524092337</v>
      </c>
      <c r="I166" s="38">
        <v>155</v>
      </c>
      <c r="J166" s="40">
        <f t="shared" si="8"/>
        <v>2.1903316981702914</v>
      </c>
    </row>
    <row r="167" spans="1:10" s="37" customFormat="1" x14ac:dyDescent="0.2">
      <c r="A167" s="39"/>
      <c r="B167" s="39"/>
      <c r="C167" s="39"/>
      <c r="D167" s="40"/>
      <c r="E167" s="39"/>
      <c r="F167" s="40"/>
      <c r="G167" s="38">
        <v>158</v>
      </c>
      <c r="H167" s="40">
        <f t="shared" si="7"/>
        <v>1.7986570869544227</v>
      </c>
      <c r="I167" s="38">
        <v>156</v>
      </c>
      <c r="J167" s="40">
        <f t="shared" si="8"/>
        <v>2.1931245983544616</v>
      </c>
    </row>
    <row r="168" spans="1:10" s="37" customFormat="1" x14ac:dyDescent="0.2">
      <c r="A168" s="39"/>
      <c r="B168" s="39"/>
      <c r="C168" s="39"/>
      <c r="D168" s="40"/>
      <c r="E168" s="39"/>
      <c r="F168" s="40"/>
      <c r="G168" s="38">
        <v>159</v>
      </c>
      <c r="H168" s="40">
        <f t="shared" si="7"/>
        <v>1.8013971243204514</v>
      </c>
      <c r="I168" s="38">
        <v>157</v>
      </c>
      <c r="J168" s="40">
        <f t="shared" si="8"/>
        <v>2.1958996524092336</v>
      </c>
    </row>
    <row r="169" spans="1:10" s="37" customFormat="1" x14ac:dyDescent="0.2">
      <c r="A169" s="39"/>
      <c r="B169" s="39"/>
      <c r="C169" s="39"/>
      <c r="D169" s="40"/>
      <c r="E169" s="39"/>
      <c r="F169" s="40"/>
      <c r="G169" s="38">
        <v>160</v>
      </c>
      <c r="H169" s="40">
        <f t="shared" si="7"/>
        <v>1.8041199826559247</v>
      </c>
      <c r="I169" s="38">
        <v>158</v>
      </c>
      <c r="J169" s="40">
        <f t="shared" si="8"/>
        <v>2.1986570869544226</v>
      </c>
    </row>
    <row r="170" spans="1:10" s="37" customFormat="1" x14ac:dyDescent="0.2">
      <c r="A170" s="39"/>
      <c r="B170" s="39"/>
      <c r="C170" s="39"/>
      <c r="D170" s="40"/>
      <c r="E170" s="39"/>
      <c r="F170" s="40"/>
      <c r="G170" s="38">
        <v>161</v>
      </c>
      <c r="H170" s="40">
        <f t="shared" si="7"/>
        <v>1.8068258760318496</v>
      </c>
      <c r="I170" s="38">
        <v>159</v>
      </c>
      <c r="J170" s="40">
        <f t="shared" si="8"/>
        <v>2.2013971243204513</v>
      </c>
    </row>
    <row r="171" spans="1:10" s="37" customFormat="1" x14ac:dyDescent="0.2">
      <c r="A171" s="39"/>
      <c r="B171" s="39"/>
      <c r="C171" s="39"/>
      <c r="D171" s="40"/>
      <c r="E171" s="39"/>
      <c r="F171" s="40"/>
      <c r="G171" s="38">
        <v>162</v>
      </c>
      <c r="H171" s="40">
        <f t="shared" si="7"/>
        <v>1.8095150145426309</v>
      </c>
      <c r="I171" s="38">
        <v>160</v>
      </c>
      <c r="J171" s="40">
        <f t="shared" si="8"/>
        <v>2.2041199826559246</v>
      </c>
    </row>
    <row r="172" spans="1:10" s="37" customFormat="1" x14ac:dyDescent="0.2">
      <c r="A172" s="39"/>
      <c r="B172" s="39"/>
      <c r="C172" s="39"/>
      <c r="D172" s="40"/>
      <c r="E172" s="39"/>
      <c r="F172" s="40"/>
      <c r="G172" s="38">
        <v>163</v>
      </c>
      <c r="H172" s="40">
        <f t="shared" si="7"/>
        <v>1.8121876044039578</v>
      </c>
      <c r="I172" s="38">
        <v>161</v>
      </c>
      <c r="J172" s="40">
        <f t="shared" si="8"/>
        <v>2.2068258760318495</v>
      </c>
    </row>
    <row r="173" spans="1:10" s="37" customFormat="1" x14ac:dyDescent="0.2">
      <c r="A173" s="39"/>
      <c r="B173" s="39"/>
      <c r="C173" s="39"/>
      <c r="D173" s="40"/>
      <c r="E173" s="39"/>
      <c r="F173" s="40"/>
      <c r="G173" s="38">
        <v>164</v>
      </c>
      <c r="H173" s="40">
        <f t="shared" si="7"/>
        <v>1.814843848047698</v>
      </c>
      <c r="I173" s="38">
        <v>162</v>
      </c>
      <c r="J173" s="40">
        <f t="shared" si="8"/>
        <v>2.2095150145426308</v>
      </c>
    </row>
    <row r="174" spans="1:10" s="37" customFormat="1" x14ac:dyDescent="0.2">
      <c r="A174" s="39"/>
      <c r="B174" s="39"/>
      <c r="C174" s="39"/>
      <c r="D174" s="40"/>
      <c r="E174" s="39"/>
      <c r="F174" s="40"/>
      <c r="G174" s="38">
        <v>165</v>
      </c>
      <c r="H174" s="40">
        <f t="shared" si="7"/>
        <v>1.8174839442139064</v>
      </c>
      <c r="I174" s="38">
        <v>163</v>
      </c>
      <c r="J174" s="40">
        <f t="shared" si="8"/>
        <v>2.2121876044039577</v>
      </c>
    </row>
    <row r="175" spans="1:10" s="37" customFormat="1" x14ac:dyDescent="0.2">
      <c r="A175" s="39"/>
      <c r="B175" s="39"/>
      <c r="C175" s="39"/>
      <c r="D175" s="40"/>
      <c r="E175" s="39"/>
      <c r="F175" s="40"/>
      <c r="G175" s="38">
        <v>166</v>
      </c>
      <c r="H175" s="40">
        <f t="shared" si="7"/>
        <v>1.8201080880400551</v>
      </c>
      <c r="I175" s="38">
        <v>164</v>
      </c>
      <c r="J175" s="40">
        <f t="shared" si="8"/>
        <v>2.214843848047698</v>
      </c>
    </row>
    <row r="176" spans="1:10" s="37" customFormat="1" x14ac:dyDescent="0.2">
      <c r="A176" s="39"/>
      <c r="B176" s="39"/>
      <c r="C176" s="39"/>
      <c r="D176" s="40"/>
      <c r="E176" s="39"/>
      <c r="F176" s="40"/>
      <c r="G176" s="38">
        <v>167</v>
      </c>
      <c r="H176" s="40">
        <f t="shared" si="7"/>
        <v>1.8227164711475834</v>
      </c>
      <c r="I176" s="38">
        <v>165</v>
      </c>
      <c r="J176" s="40">
        <f t="shared" si="8"/>
        <v>2.2174839442139063</v>
      </c>
    </row>
    <row r="177" spans="1:10" s="37" customFormat="1" x14ac:dyDescent="0.2">
      <c r="A177" s="39"/>
      <c r="B177" s="39"/>
      <c r="C177" s="39"/>
      <c r="D177" s="40"/>
      <c r="E177" s="39"/>
      <c r="F177" s="40"/>
      <c r="G177" s="38">
        <v>168</v>
      </c>
      <c r="H177" s="40">
        <f t="shared" si="7"/>
        <v>1.8253092817258629</v>
      </c>
      <c r="I177" s="38">
        <v>166</v>
      </c>
      <c r="J177" s="40">
        <f t="shared" si="8"/>
        <v>2.220108088040055</v>
      </c>
    </row>
    <row r="178" spans="1:10" s="37" customFormat="1" x14ac:dyDescent="0.2">
      <c r="A178" s="39"/>
      <c r="B178" s="39"/>
      <c r="C178" s="39"/>
      <c r="D178" s="40"/>
      <c r="E178" s="39"/>
      <c r="F178" s="40"/>
      <c r="G178" s="38">
        <v>169</v>
      </c>
      <c r="H178" s="40">
        <f t="shared" si="7"/>
        <v>1.8278867046136735</v>
      </c>
      <c r="I178" s="38">
        <v>167</v>
      </c>
      <c r="J178" s="40">
        <f t="shared" si="8"/>
        <v>2.2227164711475833</v>
      </c>
    </row>
    <row r="179" spans="1:10" s="37" customFormat="1" x14ac:dyDescent="0.2">
      <c r="A179" s="39"/>
      <c r="B179" s="39"/>
      <c r="C179" s="39"/>
      <c r="D179" s="40"/>
      <c r="E179" s="39"/>
      <c r="F179" s="40"/>
      <c r="G179" s="38">
        <v>170</v>
      </c>
      <c r="H179" s="40">
        <f t="shared" si="7"/>
        <v>1.8304489213782742</v>
      </c>
      <c r="I179" s="38">
        <v>168</v>
      </c>
      <c r="J179" s="40">
        <f t="shared" si="8"/>
        <v>2.2253092817258628</v>
      </c>
    </row>
    <row r="180" spans="1:10" s="37" customFormat="1" x14ac:dyDescent="0.2">
      <c r="A180" s="39"/>
      <c r="B180" s="39"/>
      <c r="C180" s="39"/>
      <c r="D180" s="40"/>
      <c r="E180" s="39"/>
      <c r="F180" s="40"/>
      <c r="G180" s="38">
        <v>171</v>
      </c>
      <c r="H180" s="40">
        <f t="shared" si="7"/>
        <v>1.8329961103921537</v>
      </c>
      <c r="I180" s="38">
        <v>169</v>
      </c>
      <c r="J180" s="40">
        <f t="shared" si="8"/>
        <v>2.2278867046136734</v>
      </c>
    </row>
    <row r="181" spans="1:10" s="37" customFormat="1" x14ac:dyDescent="0.2">
      <c r="A181" s="39"/>
      <c r="B181" s="39"/>
      <c r="C181" s="39"/>
      <c r="D181" s="40"/>
      <c r="E181" s="39"/>
      <c r="F181" s="40"/>
      <c r="G181" s="38">
        <v>172</v>
      </c>
      <c r="H181" s="40">
        <f t="shared" si="7"/>
        <v>1.8355284469075488</v>
      </c>
      <c r="I181" s="38">
        <v>170</v>
      </c>
      <c r="J181" s="40">
        <f t="shared" si="8"/>
        <v>2.2304489213782741</v>
      </c>
    </row>
    <row r="182" spans="1:10" s="37" customFormat="1" x14ac:dyDescent="0.2">
      <c r="A182" s="39"/>
      <c r="B182" s="39"/>
      <c r="C182" s="39"/>
      <c r="D182" s="40"/>
      <c r="E182" s="39"/>
      <c r="F182" s="40"/>
      <c r="G182" s="38">
        <v>173</v>
      </c>
      <c r="H182" s="40">
        <f t="shared" si="7"/>
        <v>1.8380461031287956</v>
      </c>
      <c r="I182" s="38">
        <v>171</v>
      </c>
      <c r="J182" s="40">
        <f t="shared" si="8"/>
        <v>2.2329961103921536</v>
      </c>
    </row>
    <row r="183" spans="1:10" s="37" customFormat="1" x14ac:dyDescent="0.2">
      <c r="A183" s="39"/>
      <c r="B183" s="39"/>
      <c r="C183" s="39"/>
      <c r="D183" s="40"/>
      <c r="E183" s="39"/>
      <c r="F183" s="40"/>
      <c r="G183" s="38">
        <v>174</v>
      </c>
      <c r="H183" s="40">
        <f t="shared" si="7"/>
        <v>1.8405492482826</v>
      </c>
      <c r="I183" s="38">
        <v>172</v>
      </c>
      <c r="J183" s="40">
        <f t="shared" si="8"/>
        <v>2.2355284469075487</v>
      </c>
    </row>
    <row r="184" spans="1:10" s="37" customFormat="1" x14ac:dyDescent="0.2">
      <c r="A184" s="39"/>
      <c r="B184" s="39"/>
      <c r="C184" s="39"/>
      <c r="D184" s="40"/>
      <c r="E184" s="39"/>
      <c r="F184" s="40"/>
      <c r="G184" s="38">
        <v>175</v>
      </c>
      <c r="H184" s="40">
        <f t="shared" si="7"/>
        <v>1.8430380486862945</v>
      </c>
      <c r="I184" s="38">
        <v>173</v>
      </c>
      <c r="J184" s="40">
        <f t="shared" si="8"/>
        <v>2.2380461031287955</v>
      </c>
    </row>
    <row r="185" spans="1:10" s="37" customFormat="1" x14ac:dyDescent="0.2">
      <c r="A185" s="39"/>
      <c r="B185" s="39"/>
      <c r="C185" s="39"/>
      <c r="D185" s="40"/>
      <c r="E185" s="39"/>
      <c r="F185" s="40"/>
      <c r="G185" s="38">
        <v>176</v>
      </c>
      <c r="H185" s="40">
        <f t="shared" si="7"/>
        <v>1.84551266781415</v>
      </c>
      <c r="I185" s="38">
        <v>174</v>
      </c>
      <c r="J185" s="40">
        <f t="shared" si="8"/>
        <v>2.2405492482825999</v>
      </c>
    </row>
    <row r="186" spans="1:10" s="37" customFormat="1" x14ac:dyDescent="0.2">
      <c r="A186" s="39"/>
      <c r="B186" s="39"/>
      <c r="C186" s="39"/>
      <c r="D186" s="40"/>
      <c r="E186" s="39"/>
      <c r="F186" s="40"/>
      <c r="G186" s="38">
        <v>177</v>
      </c>
      <c r="H186" s="40">
        <f t="shared" si="7"/>
        <v>1.8479732663618069</v>
      </c>
      <c r="I186" s="38">
        <v>175</v>
      </c>
      <c r="J186" s="40">
        <f t="shared" si="8"/>
        <v>2.2430380486862944</v>
      </c>
    </row>
    <row r="187" spans="1:10" s="37" customFormat="1" x14ac:dyDescent="0.2">
      <c r="A187" s="39"/>
      <c r="B187" s="39"/>
      <c r="C187" s="39"/>
      <c r="D187" s="40"/>
      <c r="E187" s="39"/>
      <c r="F187" s="40"/>
      <c r="G187" s="38">
        <v>178</v>
      </c>
      <c r="H187" s="40">
        <f t="shared" si="7"/>
        <v>1.8504200023088941</v>
      </c>
      <c r="I187" s="38">
        <v>176</v>
      </c>
      <c r="J187" s="40">
        <f t="shared" si="8"/>
        <v>2.2455126678141499</v>
      </c>
    </row>
    <row r="188" spans="1:10" s="37" customFormat="1" x14ac:dyDescent="0.2">
      <c r="A188" s="39"/>
      <c r="B188" s="39"/>
      <c r="C188" s="39"/>
      <c r="D188" s="40"/>
      <c r="E188" s="39"/>
      <c r="F188" s="40"/>
      <c r="G188" s="38">
        <v>179</v>
      </c>
      <c r="H188" s="40">
        <f t="shared" si="7"/>
        <v>1.8528530309798934</v>
      </c>
      <c r="I188" s="38">
        <v>177</v>
      </c>
      <c r="J188" s="40">
        <f t="shared" si="8"/>
        <v>2.2479732663618068</v>
      </c>
    </row>
    <row r="189" spans="1:10" s="37" customFormat="1" x14ac:dyDescent="0.2">
      <c r="A189" s="39"/>
      <c r="B189" s="39"/>
      <c r="C189" s="39"/>
      <c r="D189" s="40"/>
      <c r="E189" s="39"/>
      <c r="F189" s="40"/>
      <c r="G189" s="38">
        <v>180</v>
      </c>
      <c r="H189" s="40">
        <f t="shared" si="7"/>
        <v>1.8552725051033061</v>
      </c>
      <c r="I189" s="38">
        <v>178</v>
      </c>
      <c r="J189" s="40">
        <f t="shared" si="8"/>
        <v>2.2504200023088941</v>
      </c>
    </row>
    <row r="190" spans="1:10" s="37" customFormat="1" x14ac:dyDescent="0.2">
      <c r="A190" s="39"/>
      <c r="B190" s="39"/>
      <c r="C190" s="39"/>
      <c r="D190" s="40"/>
      <c r="E190" s="39"/>
      <c r="F190" s="40"/>
      <c r="G190" s="38">
        <v>181</v>
      </c>
      <c r="H190" s="40">
        <f t="shared" si="7"/>
        <v>1.8576785748691846</v>
      </c>
      <c r="I190" s="38">
        <v>179</v>
      </c>
      <c r="J190" s="40">
        <f t="shared" si="8"/>
        <v>2.2528530309798933</v>
      </c>
    </row>
    <row r="191" spans="1:10" s="37" customFormat="1" x14ac:dyDescent="0.2">
      <c r="A191" s="39"/>
      <c r="B191" s="39"/>
      <c r="C191" s="39"/>
      <c r="D191" s="40"/>
      <c r="E191" s="39"/>
      <c r="F191" s="40"/>
      <c r="G191" s="38">
        <v>182</v>
      </c>
      <c r="H191" s="40">
        <f t="shared" si="7"/>
        <v>1.8600713879850748</v>
      </c>
      <c r="I191" s="38">
        <v>180</v>
      </c>
      <c r="J191" s="40">
        <f t="shared" si="8"/>
        <v>2.255272505103306</v>
      </c>
    </row>
    <row r="192" spans="1:10" s="37" customFormat="1" x14ac:dyDescent="0.2">
      <c r="A192" s="39"/>
      <c r="B192" s="39"/>
      <c r="C192" s="39"/>
      <c r="D192" s="40"/>
      <c r="E192" s="39"/>
      <c r="F192" s="40"/>
      <c r="G192" s="38">
        <v>183</v>
      </c>
      <c r="H192" s="40">
        <f t="shared" si="7"/>
        <v>1.8624510897304294</v>
      </c>
      <c r="I192" s="38">
        <v>181</v>
      </c>
      <c r="J192" s="40">
        <f t="shared" si="8"/>
        <v>2.2576785748691846</v>
      </c>
    </row>
    <row r="193" spans="1:10" s="37" customFormat="1" x14ac:dyDescent="0.2">
      <c r="A193" s="39"/>
      <c r="B193" s="39"/>
      <c r="C193" s="39"/>
      <c r="D193" s="40"/>
      <c r="E193" s="39"/>
      <c r="F193" s="40"/>
      <c r="G193" s="38">
        <v>184</v>
      </c>
      <c r="H193" s="40">
        <f t="shared" si="7"/>
        <v>1.8648178230095365</v>
      </c>
      <c r="I193" s="38">
        <v>182</v>
      </c>
      <c r="J193" s="40">
        <f t="shared" si="8"/>
        <v>2.2600713879850747</v>
      </c>
    </row>
    <row r="194" spans="1:10" s="37" customFormat="1" x14ac:dyDescent="0.2">
      <c r="A194" s="39"/>
      <c r="B194" s="39"/>
      <c r="C194" s="39"/>
      <c r="D194" s="40"/>
      <c r="E194" s="39"/>
      <c r="F194" s="40"/>
      <c r="G194" s="38">
        <v>185</v>
      </c>
      <c r="H194" s="40">
        <f t="shared" si="7"/>
        <v>1.8671717284030138</v>
      </c>
      <c r="I194" s="38">
        <v>183</v>
      </c>
      <c r="J194" s="40">
        <f t="shared" si="8"/>
        <v>2.2624510897304293</v>
      </c>
    </row>
    <row r="195" spans="1:10" s="37" customFormat="1" x14ac:dyDescent="0.2">
      <c r="A195" s="39"/>
      <c r="B195" s="39"/>
      <c r="C195" s="39"/>
      <c r="D195" s="40"/>
      <c r="E195" s="39"/>
      <c r="F195" s="40"/>
      <c r="G195" s="38">
        <v>186</v>
      </c>
      <c r="H195" s="40">
        <f t="shared" si="7"/>
        <v>1.8695129442179166</v>
      </c>
      <c r="I195" s="38">
        <v>184</v>
      </c>
      <c r="J195" s="40">
        <f t="shared" si="8"/>
        <v>2.2648178230095364</v>
      </c>
    </row>
    <row r="196" spans="1:10" s="37" customFormat="1" x14ac:dyDescent="0.2">
      <c r="A196" s="39"/>
      <c r="B196" s="39"/>
      <c r="C196" s="39"/>
      <c r="D196" s="40"/>
      <c r="E196" s="39"/>
      <c r="F196" s="40"/>
      <c r="G196" s="38">
        <v>187</v>
      </c>
      <c r="H196" s="40">
        <f t="shared" si="7"/>
        <v>1.8718416065364991</v>
      </c>
      <c r="I196" s="38">
        <v>185</v>
      </c>
      <c r="J196" s="40">
        <f t="shared" si="8"/>
        <v>2.2671717284030137</v>
      </c>
    </row>
    <row r="197" spans="1:10" s="37" customFormat="1" x14ac:dyDescent="0.2">
      <c r="A197" s="39"/>
      <c r="B197" s="39"/>
      <c r="C197" s="39"/>
      <c r="D197" s="40"/>
      <c r="E197" s="39"/>
      <c r="F197" s="40"/>
      <c r="G197" s="38">
        <v>188</v>
      </c>
      <c r="H197" s="40">
        <f t="shared" si="7"/>
        <v>1.8741578492636801</v>
      </c>
      <c r="I197" s="38">
        <v>186</v>
      </c>
      <c r="J197" s="40">
        <f t="shared" si="8"/>
        <v>2.2695129442179165</v>
      </c>
    </row>
    <row r="198" spans="1:10" s="37" customFormat="1" x14ac:dyDescent="0.2">
      <c r="A198" s="39"/>
      <c r="B198" s="39"/>
      <c r="C198" s="39"/>
      <c r="D198" s="40"/>
      <c r="E198" s="39"/>
      <c r="F198" s="40"/>
      <c r="G198" s="38">
        <v>189</v>
      </c>
      <c r="H198" s="40">
        <f t="shared" si="7"/>
        <v>1.8764618041732444</v>
      </c>
      <c r="I198" s="38">
        <v>187</v>
      </c>
      <c r="J198" s="40">
        <f t="shared" si="8"/>
        <v>2.271841606536499</v>
      </c>
    </row>
    <row r="199" spans="1:10" s="37" customFormat="1" x14ac:dyDescent="0.2">
      <c r="A199" s="39"/>
      <c r="B199" s="39"/>
      <c r="C199" s="39"/>
      <c r="D199" s="40"/>
      <c r="E199" s="39"/>
      <c r="F199" s="40"/>
      <c r="G199" s="38">
        <v>190</v>
      </c>
      <c r="H199" s="40">
        <f t="shared" si="7"/>
        <v>1.878753600952829</v>
      </c>
      <c r="I199" s="38">
        <v>188</v>
      </c>
      <c r="J199" s="40">
        <f t="shared" si="8"/>
        <v>2.27415784926368</v>
      </c>
    </row>
    <row r="200" spans="1:10" s="37" customFormat="1" x14ac:dyDescent="0.2">
      <c r="A200" s="39"/>
      <c r="B200" s="39"/>
      <c r="C200" s="39"/>
      <c r="D200" s="40"/>
      <c r="E200" s="39"/>
      <c r="F200" s="40"/>
      <c r="G200" s="38">
        <v>191</v>
      </c>
      <c r="H200" s="40">
        <f t="shared" si="7"/>
        <v>1.8810333672477277</v>
      </c>
      <c r="I200" s="38">
        <v>189</v>
      </c>
      <c r="J200" s="40">
        <f t="shared" si="8"/>
        <v>2.2764618041732443</v>
      </c>
    </row>
    <row r="201" spans="1:10" s="37" customFormat="1" x14ac:dyDescent="0.2">
      <c r="A201" s="39"/>
      <c r="B201" s="39"/>
      <c r="C201" s="39"/>
      <c r="D201" s="40"/>
      <c r="E201" s="39"/>
      <c r="F201" s="40"/>
      <c r="G201" s="38">
        <v>192</v>
      </c>
      <c r="H201" s="40">
        <f t="shared" si="7"/>
        <v>1.8833012287035498</v>
      </c>
      <c r="I201" s="38">
        <v>190</v>
      </c>
      <c r="J201" s="40">
        <f t="shared" si="8"/>
        <v>2.2787536009528289</v>
      </c>
    </row>
    <row r="202" spans="1:10" s="37" customFormat="1" x14ac:dyDescent="0.2">
      <c r="A202" s="39"/>
      <c r="B202" s="39"/>
      <c r="C202" s="39"/>
      <c r="D202" s="40"/>
      <c r="E202" s="39"/>
      <c r="F202" s="40"/>
      <c r="G202" s="38">
        <v>193</v>
      </c>
      <c r="H202" s="40">
        <f t="shared" si="7"/>
        <v>1.885557309007774</v>
      </c>
      <c r="I202" s="38">
        <v>191</v>
      </c>
      <c r="J202" s="40">
        <f t="shared" si="8"/>
        <v>2.2810333672477277</v>
      </c>
    </row>
    <row r="203" spans="1:10" s="37" customFormat="1" x14ac:dyDescent="0.2">
      <c r="A203" s="39"/>
      <c r="B203" s="39"/>
      <c r="C203" s="39"/>
      <c r="D203" s="40"/>
      <c r="E203" s="39"/>
      <c r="F203" s="40"/>
      <c r="G203" s="38">
        <v>194</v>
      </c>
      <c r="H203" s="40">
        <f t="shared" si="7"/>
        <v>1.8878017299302261</v>
      </c>
      <c r="I203" s="38">
        <v>192</v>
      </c>
      <c r="J203" s="40">
        <f t="shared" si="8"/>
        <v>2.2833012287035497</v>
      </c>
    </row>
    <row r="204" spans="1:10" s="37" customFormat="1" x14ac:dyDescent="0.2">
      <c r="A204" s="39"/>
      <c r="B204" s="39"/>
      <c r="C204" s="39"/>
      <c r="D204" s="40"/>
      <c r="E204" s="39"/>
      <c r="F204" s="40"/>
      <c r="G204" s="38">
        <v>195</v>
      </c>
      <c r="H204" s="40">
        <f t="shared" si="7"/>
        <v>1.8900346113625179</v>
      </c>
      <c r="I204" s="38">
        <v>193</v>
      </c>
      <c r="J204" s="40">
        <f t="shared" si="8"/>
        <v>2.2855573090077739</v>
      </c>
    </row>
    <row r="205" spans="1:10" s="37" customFormat="1" x14ac:dyDescent="0.2">
      <c r="A205" s="39"/>
      <c r="B205" s="39"/>
      <c r="C205" s="39"/>
      <c r="D205" s="40"/>
      <c r="E205" s="39"/>
      <c r="F205" s="40"/>
      <c r="G205" s="38">
        <v>196</v>
      </c>
      <c r="H205" s="40">
        <f t="shared" ref="H205:H268" si="9">LOG10(G205)-0.4</f>
        <v>1.892256071356476</v>
      </c>
      <c r="I205" s="38">
        <v>194</v>
      </c>
      <c r="J205" s="40">
        <f t="shared" ref="J205:J268" si="10">LOG10(I205)</f>
        <v>2.287801729930226</v>
      </c>
    </row>
    <row r="206" spans="1:10" s="37" customFormat="1" x14ac:dyDescent="0.2">
      <c r="A206" s="39"/>
      <c r="B206" s="39"/>
      <c r="C206" s="39"/>
      <c r="D206" s="40"/>
      <c r="E206" s="39"/>
      <c r="F206" s="40"/>
      <c r="G206" s="38">
        <v>197</v>
      </c>
      <c r="H206" s="40">
        <f t="shared" si="9"/>
        <v>1.894466226161593</v>
      </c>
      <c r="I206" s="38">
        <v>195</v>
      </c>
      <c r="J206" s="40">
        <f t="shared" si="10"/>
        <v>2.2900346113625178</v>
      </c>
    </row>
    <row r="207" spans="1:10" s="37" customFormat="1" x14ac:dyDescent="0.2">
      <c r="A207" s="39"/>
      <c r="B207" s="39"/>
      <c r="C207" s="39"/>
      <c r="D207" s="40"/>
      <c r="E207" s="39"/>
      <c r="F207" s="40"/>
      <c r="G207" s="38">
        <v>198</v>
      </c>
      <c r="H207" s="40">
        <f t="shared" si="9"/>
        <v>1.896665190261531</v>
      </c>
      <c r="I207" s="38">
        <v>196</v>
      </c>
      <c r="J207" s="40">
        <f t="shared" si="10"/>
        <v>2.2922560713564759</v>
      </c>
    </row>
    <row r="208" spans="1:10" s="37" customFormat="1" x14ac:dyDescent="0.2">
      <c r="A208" s="39"/>
      <c r="B208" s="39"/>
      <c r="C208" s="39"/>
      <c r="D208" s="40"/>
      <c r="E208" s="39"/>
      <c r="F208" s="40"/>
      <c r="G208" s="38">
        <v>199</v>
      </c>
      <c r="H208" s="40">
        <f t="shared" si="9"/>
        <v>1.8988530764097069</v>
      </c>
      <c r="I208" s="38">
        <v>197</v>
      </c>
      <c r="J208" s="40">
        <f t="shared" si="10"/>
        <v>2.2944662261615929</v>
      </c>
    </row>
    <row r="209" spans="1:10" s="37" customFormat="1" x14ac:dyDescent="0.2">
      <c r="A209" s="39"/>
      <c r="B209" s="39"/>
      <c r="C209" s="39"/>
      <c r="D209" s="40"/>
      <c r="E209" s="39"/>
      <c r="F209" s="40"/>
      <c r="G209" s="38">
        <v>200</v>
      </c>
      <c r="H209" s="40">
        <f t="shared" si="9"/>
        <v>1.9010299956639813</v>
      </c>
      <c r="I209" s="38">
        <v>198</v>
      </c>
      <c r="J209" s="40">
        <f t="shared" si="10"/>
        <v>2.2966651902615309</v>
      </c>
    </row>
    <row r="210" spans="1:10" s="37" customFormat="1" x14ac:dyDescent="0.2">
      <c r="A210" s="39"/>
      <c r="B210" s="39"/>
      <c r="C210" s="39"/>
      <c r="D210" s="40"/>
      <c r="E210" s="39"/>
      <c r="F210" s="40"/>
      <c r="G210" s="38">
        <v>201</v>
      </c>
      <c r="H210" s="40">
        <f t="shared" si="9"/>
        <v>1.9031960574204891</v>
      </c>
      <c r="I210" s="38">
        <v>199</v>
      </c>
      <c r="J210" s="40">
        <f t="shared" si="10"/>
        <v>2.2988530764097068</v>
      </c>
    </row>
    <row r="211" spans="1:10" s="37" customFormat="1" x14ac:dyDescent="0.2">
      <c r="A211" s="39"/>
      <c r="B211" s="39"/>
      <c r="C211" s="39"/>
      <c r="D211" s="40"/>
      <c r="E211" s="39"/>
      <c r="F211" s="40"/>
      <c r="G211" s="38">
        <v>202</v>
      </c>
      <c r="H211" s="40">
        <f t="shared" si="9"/>
        <v>1.905351369446624</v>
      </c>
      <c r="I211" s="38">
        <v>200</v>
      </c>
      <c r="J211" s="40">
        <f t="shared" si="10"/>
        <v>2.3010299956639813</v>
      </c>
    </row>
    <row r="212" spans="1:10" s="37" customFormat="1" x14ac:dyDescent="0.2">
      <c r="A212" s="39"/>
      <c r="B212" s="39"/>
      <c r="C212" s="39"/>
      <c r="D212" s="40"/>
      <c r="E212" s="39"/>
      <c r="F212" s="40"/>
      <c r="G212" s="38">
        <v>203</v>
      </c>
      <c r="H212" s="40">
        <f t="shared" si="9"/>
        <v>1.9074960379132131</v>
      </c>
      <c r="I212" s="38">
        <v>201</v>
      </c>
      <c r="J212" s="40">
        <f t="shared" si="10"/>
        <v>2.3031960574204891</v>
      </c>
    </row>
    <row r="213" spans="1:10" s="37" customFormat="1" x14ac:dyDescent="0.2">
      <c r="A213" s="39"/>
      <c r="B213" s="39"/>
      <c r="C213" s="39"/>
      <c r="D213" s="40"/>
      <c r="E213" s="39"/>
      <c r="F213" s="40"/>
      <c r="G213" s="38">
        <v>204</v>
      </c>
      <c r="H213" s="40">
        <f t="shared" si="9"/>
        <v>1.9096301674258989</v>
      </c>
      <c r="I213" s="38">
        <v>202</v>
      </c>
      <c r="J213" s="40">
        <f t="shared" si="10"/>
        <v>2.3053513694466239</v>
      </c>
    </row>
    <row r="214" spans="1:10" s="37" customFormat="1" x14ac:dyDescent="0.2">
      <c r="A214" s="39"/>
      <c r="B214" s="39"/>
      <c r="C214" s="39"/>
      <c r="D214" s="40"/>
      <c r="E214" s="39"/>
      <c r="F214" s="40"/>
      <c r="G214" s="38">
        <v>205</v>
      </c>
      <c r="H214" s="40">
        <f t="shared" si="9"/>
        <v>1.9117538610557543</v>
      </c>
      <c r="I214" s="38">
        <v>203</v>
      </c>
      <c r="J214" s="40">
        <f t="shared" si="10"/>
        <v>2.307496037913213</v>
      </c>
    </row>
    <row r="215" spans="1:10" s="37" customFormat="1" x14ac:dyDescent="0.2">
      <c r="A215" s="39"/>
      <c r="B215" s="39"/>
      <c r="C215" s="39"/>
      <c r="D215" s="40"/>
      <c r="E215" s="39"/>
      <c r="F215" s="40"/>
      <c r="G215" s="38">
        <v>206</v>
      </c>
      <c r="H215" s="40">
        <f t="shared" si="9"/>
        <v>1.9138672203691534</v>
      </c>
      <c r="I215" s="38">
        <v>204</v>
      </c>
      <c r="J215" s="40">
        <f t="shared" si="10"/>
        <v>2.3096301674258988</v>
      </c>
    </row>
    <row r="216" spans="1:10" s="37" customFormat="1" x14ac:dyDescent="0.2">
      <c r="A216" s="39"/>
      <c r="B216" s="39"/>
      <c r="C216" s="39"/>
      <c r="D216" s="40"/>
      <c r="E216" s="39"/>
      <c r="F216" s="40"/>
      <c r="G216" s="38">
        <v>207</v>
      </c>
      <c r="H216" s="40">
        <f t="shared" si="9"/>
        <v>1.9159703454569179</v>
      </c>
      <c r="I216" s="38">
        <v>205</v>
      </c>
      <c r="J216" s="40">
        <f t="shared" si="10"/>
        <v>2.3117538610557542</v>
      </c>
    </row>
    <row r="217" spans="1:10" s="37" customFormat="1" x14ac:dyDescent="0.2">
      <c r="A217" s="39"/>
      <c r="B217" s="39"/>
      <c r="C217" s="39"/>
      <c r="D217" s="40"/>
      <c r="E217" s="39"/>
      <c r="F217" s="40"/>
      <c r="G217" s="38">
        <v>208</v>
      </c>
      <c r="H217" s="40">
        <f t="shared" si="9"/>
        <v>1.9180633349627616</v>
      </c>
      <c r="I217" s="38">
        <v>206</v>
      </c>
      <c r="J217" s="40">
        <f t="shared" si="10"/>
        <v>2.3138672203691533</v>
      </c>
    </row>
    <row r="218" spans="1:10" s="37" customFormat="1" x14ac:dyDescent="0.2">
      <c r="A218" s="39"/>
      <c r="B218" s="39"/>
      <c r="C218" s="39"/>
      <c r="D218" s="40"/>
      <c r="E218" s="39"/>
      <c r="F218" s="40"/>
      <c r="G218" s="38">
        <v>209</v>
      </c>
      <c r="H218" s="40">
        <f t="shared" si="9"/>
        <v>1.9201462861110543</v>
      </c>
      <c r="I218" s="38">
        <v>207</v>
      </c>
      <c r="J218" s="40">
        <f t="shared" si="10"/>
        <v>2.3159703454569178</v>
      </c>
    </row>
    <row r="219" spans="1:10" s="37" customFormat="1" x14ac:dyDescent="0.2">
      <c r="A219" s="39"/>
      <c r="B219" s="39"/>
      <c r="C219" s="39"/>
      <c r="D219" s="40"/>
      <c r="E219" s="39"/>
      <c r="F219" s="40"/>
      <c r="G219" s="38">
        <v>210</v>
      </c>
      <c r="H219" s="40">
        <f t="shared" si="9"/>
        <v>1.9222192947339192</v>
      </c>
      <c r="I219" s="38">
        <v>208</v>
      </c>
      <c r="J219" s="40">
        <f t="shared" si="10"/>
        <v>2.3180633349627615</v>
      </c>
    </row>
    <row r="220" spans="1:10" s="37" customFormat="1" x14ac:dyDescent="0.2">
      <c r="A220" s="39"/>
      <c r="B220" s="39"/>
      <c r="C220" s="39"/>
      <c r="D220" s="40"/>
      <c r="E220" s="39"/>
      <c r="F220" s="40"/>
      <c r="G220" s="38">
        <v>220</v>
      </c>
      <c r="H220" s="40">
        <f t="shared" si="9"/>
        <v>1.9424226808222063</v>
      </c>
      <c r="I220" s="38">
        <v>209</v>
      </c>
      <c r="J220" s="40">
        <f t="shared" si="10"/>
        <v>2.3201462861110542</v>
      </c>
    </row>
    <row r="221" spans="1:10" s="37" customFormat="1" x14ac:dyDescent="0.2">
      <c r="A221" s="39"/>
      <c r="B221" s="39"/>
      <c r="C221" s="39"/>
      <c r="D221" s="40"/>
      <c r="E221" s="39"/>
      <c r="F221" s="40"/>
      <c r="G221" s="38">
        <v>230</v>
      </c>
      <c r="H221" s="40">
        <f t="shared" si="9"/>
        <v>1.9617278360175932</v>
      </c>
      <c r="I221" s="38">
        <v>210</v>
      </c>
      <c r="J221" s="40">
        <f t="shared" si="10"/>
        <v>2.3222192947339191</v>
      </c>
    </row>
    <row r="222" spans="1:10" s="37" customFormat="1" x14ac:dyDescent="0.2">
      <c r="A222" s="39"/>
      <c r="B222" s="39"/>
      <c r="C222" s="39"/>
      <c r="D222" s="40"/>
      <c r="E222" s="39"/>
      <c r="F222" s="40"/>
      <c r="G222" s="38">
        <v>240</v>
      </c>
      <c r="H222" s="40">
        <f t="shared" si="9"/>
        <v>1.980211241711606</v>
      </c>
      <c r="I222" s="38">
        <v>220</v>
      </c>
      <c r="J222" s="40">
        <f t="shared" si="10"/>
        <v>2.3424226808222062</v>
      </c>
    </row>
    <row r="223" spans="1:10" s="37" customFormat="1" x14ac:dyDescent="0.2">
      <c r="A223" s="39"/>
      <c r="B223" s="39"/>
      <c r="C223" s="39"/>
      <c r="D223" s="40"/>
      <c r="E223" s="39"/>
      <c r="F223" s="40"/>
      <c r="G223" s="38">
        <v>250</v>
      </c>
      <c r="H223" s="40">
        <f t="shared" si="9"/>
        <v>1.9979400086720376</v>
      </c>
      <c r="I223" s="38">
        <v>230</v>
      </c>
      <c r="J223" s="40">
        <f t="shared" si="10"/>
        <v>2.3617278360175931</v>
      </c>
    </row>
    <row r="224" spans="1:10" s="37" customFormat="1" x14ac:dyDescent="0.2">
      <c r="A224" s="39"/>
      <c r="B224" s="39"/>
      <c r="C224" s="39"/>
      <c r="D224" s="40"/>
      <c r="E224" s="39"/>
      <c r="F224" s="40"/>
      <c r="G224" s="38">
        <v>260</v>
      </c>
      <c r="H224" s="40">
        <f t="shared" si="9"/>
        <v>2.0149733479708178</v>
      </c>
      <c r="I224" s="38">
        <v>240</v>
      </c>
      <c r="J224" s="40">
        <f t="shared" si="10"/>
        <v>2.3802112417116059</v>
      </c>
    </row>
    <row r="225" spans="1:10" s="37" customFormat="1" x14ac:dyDescent="0.2">
      <c r="A225" s="39"/>
      <c r="B225" s="39"/>
      <c r="C225" s="39"/>
      <c r="D225" s="40"/>
      <c r="E225" s="39"/>
      <c r="F225" s="40"/>
      <c r="G225" s="38">
        <v>270</v>
      </c>
      <c r="H225" s="40">
        <f t="shared" si="9"/>
        <v>2.0313637641589875</v>
      </c>
      <c r="I225" s="38">
        <v>250</v>
      </c>
      <c r="J225" s="40">
        <f t="shared" si="10"/>
        <v>2.3979400086720375</v>
      </c>
    </row>
    <row r="226" spans="1:10" s="37" customFormat="1" x14ac:dyDescent="0.2">
      <c r="A226" s="39"/>
      <c r="B226" s="39"/>
      <c r="C226" s="39"/>
      <c r="D226" s="40"/>
      <c r="E226" s="39"/>
      <c r="F226" s="40"/>
      <c r="G226" s="38">
        <v>280</v>
      </c>
      <c r="H226" s="40">
        <f t="shared" si="9"/>
        <v>2.0471580313422195</v>
      </c>
      <c r="I226" s="38">
        <v>260</v>
      </c>
      <c r="J226" s="40">
        <f t="shared" si="10"/>
        <v>2.4149733479708178</v>
      </c>
    </row>
    <row r="227" spans="1:10" s="37" customFormat="1" x14ac:dyDescent="0.2">
      <c r="A227" s="39"/>
      <c r="B227" s="39"/>
      <c r="C227" s="39"/>
      <c r="D227" s="40"/>
      <c r="E227" s="39"/>
      <c r="F227" s="40"/>
      <c r="G227" s="38">
        <v>290</v>
      </c>
      <c r="H227" s="40">
        <f t="shared" si="9"/>
        <v>2.0623979978989562</v>
      </c>
      <c r="I227" s="38">
        <v>270</v>
      </c>
      <c r="J227" s="40">
        <f t="shared" si="10"/>
        <v>2.4313637641589874</v>
      </c>
    </row>
    <row r="228" spans="1:10" s="37" customFormat="1" x14ac:dyDescent="0.2">
      <c r="A228" s="39"/>
      <c r="B228" s="39"/>
      <c r="C228" s="39"/>
      <c r="D228" s="40"/>
      <c r="E228" s="39"/>
      <c r="F228" s="40"/>
      <c r="G228" s="38">
        <v>300</v>
      </c>
      <c r="H228" s="40">
        <f t="shared" si="9"/>
        <v>2.0771212547196627</v>
      </c>
      <c r="I228" s="38">
        <v>280</v>
      </c>
      <c r="J228" s="40">
        <f t="shared" si="10"/>
        <v>2.4471580313422194</v>
      </c>
    </row>
    <row r="229" spans="1:10" s="37" customFormat="1" x14ac:dyDescent="0.2">
      <c r="A229" s="39"/>
      <c r="B229" s="39"/>
      <c r="C229" s="39"/>
      <c r="D229" s="40"/>
      <c r="E229" s="39"/>
      <c r="F229" s="40"/>
      <c r="G229" s="38">
        <v>310</v>
      </c>
      <c r="H229" s="40">
        <f t="shared" si="9"/>
        <v>2.0913616938342727</v>
      </c>
      <c r="I229" s="38">
        <v>290</v>
      </c>
      <c r="J229" s="40">
        <f t="shared" si="10"/>
        <v>2.4623979978989561</v>
      </c>
    </row>
    <row r="230" spans="1:10" s="37" customFormat="1" x14ac:dyDescent="0.2">
      <c r="A230" s="39"/>
      <c r="B230" s="39"/>
      <c r="C230" s="39"/>
      <c r="D230" s="40"/>
      <c r="E230" s="39"/>
      <c r="F230" s="40"/>
      <c r="G230" s="38">
        <v>320</v>
      </c>
      <c r="H230" s="40">
        <f t="shared" si="9"/>
        <v>2.1051499783199059</v>
      </c>
      <c r="I230" s="38">
        <v>300</v>
      </c>
      <c r="J230" s="40">
        <f t="shared" si="10"/>
        <v>2.4771212547196626</v>
      </c>
    </row>
    <row r="231" spans="1:10" s="37" customFormat="1" x14ac:dyDescent="0.2">
      <c r="A231" s="39"/>
      <c r="B231" s="39"/>
      <c r="C231" s="39"/>
      <c r="D231" s="40"/>
      <c r="E231" s="39"/>
      <c r="F231" s="40"/>
      <c r="G231" s="38">
        <v>330</v>
      </c>
      <c r="H231" s="40">
        <f t="shared" si="9"/>
        <v>2.1185139398778876</v>
      </c>
      <c r="I231" s="38">
        <v>310</v>
      </c>
      <c r="J231" s="40">
        <f t="shared" si="10"/>
        <v>2.4913616938342726</v>
      </c>
    </row>
    <row r="232" spans="1:10" s="37" customFormat="1" x14ac:dyDescent="0.2">
      <c r="A232" s="39"/>
      <c r="B232" s="39"/>
      <c r="C232" s="39"/>
      <c r="D232" s="40"/>
      <c r="E232" s="39"/>
      <c r="F232" s="40"/>
      <c r="G232" s="38">
        <v>340</v>
      </c>
      <c r="H232" s="40">
        <f t="shared" si="9"/>
        <v>2.131478917042255</v>
      </c>
      <c r="I232" s="38">
        <v>320</v>
      </c>
      <c r="J232" s="40">
        <f t="shared" si="10"/>
        <v>2.5051499783199058</v>
      </c>
    </row>
    <row r="233" spans="1:10" s="37" customFormat="1" x14ac:dyDescent="0.2">
      <c r="A233" s="39"/>
      <c r="B233" s="39"/>
      <c r="C233" s="39"/>
      <c r="D233" s="40"/>
      <c r="E233" s="39"/>
      <c r="F233" s="40"/>
      <c r="G233" s="38">
        <v>350</v>
      </c>
      <c r="H233" s="40">
        <f t="shared" si="9"/>
        <v>2.1440680443502758</v>
      </c>
      <c r="I233" s="38">
        <v>330</v>
      </c>
      <c r="J233" s="40">
        <f t="shared" si="10"/>
        <v>2.5185139398778875</v>
      </c>
    </row>
    <row r="234" spans="1:10" s="37" customFormat="1" x14ac:dyDescent="0.2">
      <c r="A234" s="39"/>
      <c r="B234" s="39"/>
      <c r="C234" s="39"/>
      <c r="D234" s="40"/>
      <c r="E234" s="39"/>
      <c r="F234" s="40"/>
      <c r="G234" s="38">
        <v>360</v>
      </c>
      <c r="H234" s="40">
        <f t="shared" si="9"/>
        <v>2.1563025007672874</v>
      </c>
      <c r="I234" s="38">
        <v>340</v>
      </c>
      <c r="J234" s="40">
        <f t="shared" si="10"/>
        <v>2.5314789170422549</v>
      </c>
    </row>
    <row r="235" spans="1:10" s="37" customFormat="1" x14ac:dyDescent="0.2">
      <c r="A235" s="39"/>
      <c r="B235" s="39"/>
      <c r="C235" s="39"/>
      <c r="D235" s="40"/>
      <c r="E235" s="39"/>
      <c r="F235" s="40"/>
      <c r="G235" s="38">
        <v>370</v>
      </c>
      <c r="H235" s="40">
        <f t="shared" si="9"/>
        <v>2.1682017240669951</v>
      </c>
      <c r="I235" s="38">
        <v>350</v>
      </c>
      <c r="J235" s="40">
        <f t="shared" si="10"/>
        <v>2.5440680443502757</v>
      </c>
    </row>
    <row r="236" spans="1:10" s="37" customFormat="1" x14ac:dyDescent="0.2">
      <c r="A236" s="39"/>
      <c r="B236" s="39"/>
      <c r="C236" s="39"/>
      <c r="D236" s="40"/>
      <c r="E236" s="39"/>
      <c r="F236" s="40"/>
      <c r="G236" s="38">
        <v>380</v>
      </c>
      <c r="H236" s="40">
        <f t="shared" si="9"/>
        <v>2.1797835966168102</v>
      </c>
      <c r="I236" s="38">
        <v>360</v>
      </c>
      <c r="J236" s="40">
        <f t="shared" si="10"/>
        <v>2.5563025007672873</v>
      </c>
    </row>
    <row r="237" spans="1:10" s="37" customFormat="1" x14ac:dyDescent="0.2">
      <c r="A237" s="39"/>
      <c r="B237" s="39"/>
      <c r="C237" s="39"/>
      <c r="D237" s="40"/>
      <c r="E237" s="39"/>
      <c r="F237" s="40"/>
      <c r="G237" s="38">
        <v>390</v>
      </c>
      <c r="H237" s="40">
        <f t="shared" si="9"/>
        <v>2.1910646070264992</v>
      </c>
      <c r="I237" s="38">
        <v>370</v>
      </c>
      <c r="J237" s="40">
        <f t="shared" si="10"/>
        <v>2.568201724066995</v>
      </c>
    </row>
    <row r="238" spans="1:10" s="37" customFormat="1" x14ac:dyDescent="0.2">
      <c r="A238" s="39"/>
      <c r="B238" s="39"/>
      <c r="C238" s="39"/>
      <c r="D238" s="40"/>
      <c r="E238" s="39"/>
      <c r="F238" s="40"/>
      <c r="G238" s="38">
        <v>400</v>
      </c>
      <c r="H238" s="40">
        <f t="shared" si="9"/>
        <v>2.2020599913279626</v>
      </c>
      <c r="I238" s="38">
        <v>380</v>
      </c>
      <c r="J238" s="40">
        <f t="shared" si="10"/>
        <v>2.5797835966168101</v>
      </c>
    </row>
    <row r="239" spans="1:10" s="37" customFormat="1" x14ac:dyDescent="0.2">
      <c r="A239" s="39"/>
      <c r="B239" s="39"/>
      <c r="C239" s="39"/>
      <c r="D239" s="40"/>
      <c r="E239" s="39"/>
      <c r="F239" s="40"/>
      <c r="G239" s="38">
        <v>410</v>
      </c>
      <c r="H239" s="40">
        <f t="shared" si="9"/>
        <v>2.2127838567197355</v>
      </c>
      <c r="I239" s="38">
        <v>390</v>
      </c>
      <c r="J239" s="40">
        <f t="shared" si="10"/>
        <v>2.5910646070264991</v>
      </c>
    </row>
    <row r="240" spans="1:10" s="37" customFormat="1" x14ac:dyDescent="0.2">
      <c r="A240" s="39"/>
      <c r="B240" s="39"/>
      <c r="C240" s="39"/>
      <c r="D240" s="40"/>
      <c r="E240" s="39"/>
      <c r="F240" s="40"/>
      <c r="G240" s="38">
        <v>420</v>
      </c>
      <c r="H240" s="40">
        <f t="shared" si="9"/>
        <v>2.2232492903979004</v>
      </c>
      <c r="I240" s="38">
        <v>400</v>
      </c>
      <c r="J240" s="40">
        <f t="shared" si="10"/>
        <v>2.6020599913279625</v>
      </c>
    </row>
    <row r="241" spans="1:10" s="37" customFormat="1" x14ac:dyDescent="0.2">
      <c r="A241" s="39"/>
      <c r="B241" s="39"/>
      <c r="C241" s="39"/>
      <c r="D241" s="40"/>
      <c r="E241" s="39"/>
      <c r="F241" s="40"/>
      <c r="G241" s="38">
        <v>430</v>
      </c>
      <c r="H241" s="40">
        <f t="shared" si="9"/>
        <v>2.2334684555795867</v>
      </c>
      <c r="I241" s="38">
        <v>410</v>
      </c>
      <c r="J241" s="40">
        <f t="shared" si="10"/>
        <v>2.6127838567197355</v>
      </c>
    </row>
    <row r="242" spans="1:10" s="37" customFormat="1" x14ac:dyDescent="0.2">
      <c r="A242" s="39"/>
      <c r="B242" s="39"/>
      <c r="C242" s="39"/>
      <c r="D242" s="40"/>
      <c r="E242" s="39"/>
      <c r="F242" s="40"/>
      <c r="G242" s="38">
        <v>440</v>
      </c>
      <c r="H242" s="40">
        <f t="shared" si="9"/>
        <v>2.2434526764861875</v>
      </c>
      <c r="I242" s="38">
        <v>420</v>
      </c>
      <c r="J242" s="40">
        <f t="shared" si="10"/>
        <v>2.6232492903979003</v>
      </c>
    </row>
    <row r="243" spans="1:10" s="37" customFormat="1" x14ac:dyDescent="0.2">
      <c r="A243" s="39"/>
      <c r="B243" s="39"/>
      <c r="C243" s="39"/>
      <c r="D243" s="40"/>
      <c r="E243" s="39"/>
      <c r="F243" s="40"/>
      <c r="G243" s="38">
        <v>450</v>
      </c>
      <c r="H243" s="40">
        <f t="shared" si="9"/>
        <v>2.2532125137753436</v>
      </c>
      <c r="I243" s="38">
        <v>430</v>
      </c>
      <c r="J243" s="40">
        <f t="shared" si="10"/>
        <v>2.6334684555795866</v>
      </c>
    </row>
    <row r="244" spans="1:10" s="37" customFormat="1" x14ac:dyDescent="0.2">
      <c r="A244" s="39"/>
      <c r="B244" s="39"/>
      <c r="C244" s="39"/>
      <c r="D244" s="40"/>
      <c r="E244" s="39"/>
      <c r="F244" s="40"/>
      <c r="G244" s="38">
        <v>460</v>
      </c>
      <c r="H244" s="40">
        <f t="shared" si="9"/>
        <v>2.262757831681574</v>
      </c>
      <c r="I244" s="38">
        <v>440</v>
      </c>
      <c r="J244" s="40">
        <f t="shared" si="10"/>
        <v>2.6434526764861874</v>
      </c>
    </row>
    <row r="245" spans="1:10" s="37" customFormat="1" x14ac:dyDescent="0.2">
      <c r="A245" s="39"/>
      <c r="B245" s="39"/>
      <c r="C245" s="39"/>
      <c r="D245" s="40"/>
      <c r="E245" s="39"/>
      <c r="F245" s="40"/>
      <c r="G245" s="38">
        <v>470</v>
      </c>
      <c r="H245" s="40">
        <f t="shared" si="9"/>
        <v>2.2720978579357176</v>
      </c>
      <c r="I245" s="38">
        <v>450</v>
      </c>
      <c r="J245" s="40">
        <f t="shared" si="10"/>
        <v>2.6532125137753435</v>
      </c>
    </row>
    <row r="246" spans="1:10" s="37" customFormat="1" x14ac:dyDescent="0.2">
      <c r="A246" s="39"/>
      <c r="B246" s="39"/>
      <c r="C246" s="39"/>
      <c r="D246" s="40"/>
      <c r="E246" s="39"/>
      <c r="F246" s="40"/>
      <c r="G246" s="38">
        <v>480</v>
      </c>
      <c r="H246" s="40">
        <f t="shared" si="9"/>
        <v>2.2812412373755873</v>
      </c>
      <c r="I246" s="38">
        <v>460</v>
      </c>
      <c r="J246" s="40">
        <f t="shared" si="10"/>
        <v>2.6627578316815739</v>
      </c>
    </row>
    <row r="247" spans="1:10" s="37" customFormat="1" x14ac:dyDescent="0.2">
      <c r="A247" s="39"/>
      <c r="B247" s="39"/>
      <c r="C247" s="39"/>
      <c r="D247" s="40"/>
      <c r="E247" s="39"/>
      <c r="F247" s="40"/>
      <c r="G247" s="38">
        <v>490</v>
      </c>
      <c r="H247" s="40">
        <f t="shared" si="9"/>
        <v>2.2901960800285139</v>
      </c>
      <c r="I247" s="38">
        <v>470</v>
      </c>
      <c r="J247" s="40">
        <f t="shared" si="10"/>
        <v>2.6720978579357175</v>
      </c>
    </row>
    <row r="248" spans="1:10" s="37" customFormat="1" x14ac:dyDescent="0.2">
      <c r="A248" s="39"/>
      <c r="B248" s="39"/>
      <c r="C248" s="39"/>
      <c r="D248" s="40"/>
      <c r="E248" s="39"/>
      <c r="F248" s="40"/>
      <c r="G248" s="38">
        <v>500</v>
      </c>
      <c r="H248" s="40">
        <f t="shared" si="9"/>
        <v>2.2989700043360188</v>
      </c>
      <c r="I248" s="38">
        <v>480</v>
      </c>
      <c r="J248" s="40">
        <f t="shared" si="10"/>
        <v>2.6812412373755872</v>
      </c>
    </row>
    <row r="249" spans="1:10" s="37" customFormat="1" x14ac:dyDescent="0.2">
      <c r="A249" s="39"/>
      <c r="B249" s="39"/>
      <c r="C249" s="39"/>
      <c r="D249" s="40"/>
      <c r="E249" s="39"/>
      <c r="F249" s="40"/>
      <c r="G249" s="38">
        <v>510</v>
      </c>
      <c r="H249" s="40">
        <f t="shared" si="9"/>
        <v>2.3075701760979364</v>
      </c>
      <c r="I249" s="38">
        <v>490</v>
      </c>
      <c r="J249" s="40">
        <f t="shared" si="10"/>
        <v>2.6901960800285138</v>
      </c>
    </row>
    <row r="250" spans="1:10" s="37" customFormat="1" x14ac:dyDescent="0.2">
      <c r="A250" s="39"/>
      <c r="B250" s="39"/>
      <c r="C250" s="39"/>
      <c r="D250" s="40"/>
      <c r="E250" s="39"/>
      <c r="F250" s="40"/>
      <c r="G250" s="38">
        <v>520</v>
      </c>
      <c r="H250" s="40">
        <f t="shared" si="9"/>
        <v>2.3160033436347991</v>
      </c>
      <c r="I250" s="38">
        <v>500</v>
      </c>
      <c r="J250" s="40">
        <f t="shared" si="10"/>
        <v>2.6989700043360187</v>
      </c>
    </row>
    <row r="251" spans="1:10" s="37" customFormat="1" x14ac:dyDescent="0.2">
      <c r="A251" s="39"/>
      <c r="B251" s="39"/>
      <c r="C251" s="39"/>
      <c r="D251" s="40"/>
      <c r="E251" s="39"/>
      <c r="F251" s="40"/>
      <c r="G251" s="38">
        <v>530</v>
      </c>
      <c r="H251" s="40">
        <f t="shared" si="9"/>
        <v>2.3242758696007892</v>
      </c>
      <c r="I251" s="38">
        <v>510</v>
      </c>
      <c r="J251" s="40">
        <f t="shared" si="10"/>
        <v>2.7075701760979363</v>
      </c>
    </row>
    <row r="252" spans="1:10" s="37" customFormat="1" x14ac:dyDescent="0.2">
      <c r="A252" s="39"/>
      <c r="B252" s="39"/>
      <c r="C252" s="39"/>
      <c r="D252" s="40"/>
      <c r="E252" s="39"/>
      <c r="F252" s="40"/>
      <c r="G252" s="38">
        <v>540</v>
      </c>
      <c r="H252" s="40">
        <f t="shared" si="9"/>
        <v>2.3323937598229687</v>
      </c>
      <c r="I252" s="38">
        <v>520</v>
      </c>
      <c r="J252" s="40">
        <f t="shared" si="10"/>
        <v>2.716003343634799</v>
      </c>
    </row>
    <row r="253" spans="1:10" s="37" customFormat="1" x14ac:dyDescent="0.2">
      <c r="A253" s="39"/>
      <c r="B253" s="39"/>
      <c r="C253" s="39"/>
      <c r="D253" s="40"/>
      <c r="E253" s="39"/>
      <c r="F253" s="40"/>
      <c r="G253" s="38">
        <v>550</v>
      </c>
      <c r="H253" s="40">
        <f t="shared" si="9"/>
        <v>2.3403626894942438</v>
      </c>
      <c r="I253" s="38">
        <v>530</v>
      </c>
      <c r="J253" s="40">
        <f t="shared" si="10"/>
        <v>2.7242758696007892</v>
      </c>
    </row>
    <row r="254" spans="1:10" s="37" customFormat="1" x14ac:dyDescent="0.2">
      <c r="A254" s="39"/>
      <c r="B254" s="39"/>
      <c r="C254" s="39"/>
      <c r="D254" s="40"/>
      <c r="E254" s="39"/>
      <c r="F254" s="40"/>
      <c r="G254" s="38">
        <v>560</v>
      </c>
      <c r="H254" s="40">
        <f t="shared" si="9"/>
        <v>2.3481880270062003</v>
      </c>
      <c r="I254" s="38">
        <v>540</v>
      </c>
      <c r="J254" s="40">
        <f t="shared" si="10"/>
        <v>2.7323937598229686</v>
      </c>
    </row>
    <row r="255" spans="1:10" s="37" customFormat="1" x14ac:dyDescent="0.2">
      <c r="A255" s="39"/>
      <c r="B255" s="39"/>
      <c r="C255" s="39"/>
      <c r="D255" s="40"/>
      <c r="E255" s="39"/>
      <c r="F255" s="40"/>
      <c r="G255" s="38">
        <v>570</v>
      </c>
      <c r="H255" s="40">
        <f t="shared" si="9"/>
        <v>2.3558748556724916</v>
      </c>
      <c r="I255" s="38">
        <v>550</v>
      </c>
      <c r="J255" s="40">
        <f t="shared" si="10"/>
        <v>2.7403626894942437</v>
      </c>
    </row>
    <row r="256" spans="1:10" s="37" customFormat="1" x14ac:dyDescent="0.2">
      <c r="A256" s="39"/>
      <c r="B256" s="39"/>
      <c r="C256" s="39"/>
      <c r="D256" s="40"/>
      <c r="E256" s="39"/>
      <c r="F256" s="40"/>
      <c r="G256" s="38">
        <v>580</v>
      </c>
      <c r="H256" s="40">
        <f t="shared" si="9"/>
        <v>2.3634279935629374</v>
      </c>
      <c r="I256" s="38">
        <v>560</v>
      </c>
      <c r="J256" s="40">
        <f t="shared" si="10"/>
        <v>2.7481880270062002</v>
      </c>
    </row>
    <row r="257" spans="1:10" s="37" customFormat="1" x14ac:dyDescent="0.2">
      <c r="A257" s="39"/>
      <c r="B257" s="39"/>
      <c r="C257" s="39"/>
      <c r="D257" s="40"/>
      <c r="E257" s="39"/>
      <c r="F257" s="40"/>
      <c r="G257" s="38">
        <v>590</v>
      </c>
      <c r="H257" s="40">
        <f t="shared" si="9"/>
        <v>2.3708520116421443</v>
      </c>
      <c r="I257" s="38">
        <v>570</v>
      </c>
      <c r="J257" s="40">
        <f t="shared" si="10"/>
        <v>2.7558748556724915</v>
      </c>
    </row>
    <row r="258" spans="1:10" s="37" customFormat="1" x14ac:dyDescent="0.2">
      <c r="A258" s="39"/>
      <c r="B258" s="39"/>
      <c r="C258" s="39"/>
      <c r="D258" s="40"/>
      <c r="E258" s="39"/>
      <c r="F258" s="40"/>
      <c r="G258" s="38">
        <v>600</v>
      </c>
      <c r="H258" s="40">
        <f t="shared" si="9"/>
        <v>2.3781512503836435</v>
      </c>
      <c r="I258" s="38">
        <v>580</v>
      </c>
      <c r="J258" s="40">
        <f t="shared" si="10"/>
        <v>2.7634279935629373</v>
      </c>
    </row>
    <row r="259" spans="1:10" s="37" customFormat="1" x14ac:dyDescent="0.2">
      <c r="A259" s="39"/>
      <c r="B259" s="39"/>
      <c r="C259" s="39"/>
      <c r="D259" s="40"/>
      <c r="E259" s="39"/>
      <c r="F259" s="40"/>
      <c r="G259" s="38">
        <v>610</v>
      </c>
      <c r="H259" s="40">
        <f t="shared" si="9"/>
        <v>2.3853298350107672</v>
      </c>
      <c r="I259" s="38">
        <v>590</v>
      </c>
      <c r="J259" s="40">
        <f t="shared" si="10"/>
        <v>2.7708520116421442</v>
      </c>
    </row>
    <row r="260" spans="1:10" s="37" customFormat="1" x14ac:dyDescent="0.2">
      <c r="A260" s="39"/>
      <c r="B260" s="39"/>
      <c r="C260" s="39"/>
      <c r="D260" s="40"/>
      <c r="E260" s="39"/>
      <c r="F260" s="40"/>
      <c r="G260" s="38">
        <v>620</v>
      </c>
      <c r="H260" s="40">
        <f t="shared" si="9"/>
        <v>2.392391689498254</v>
      </c>
      <c r="I260" s="38">
        <v>600</v>
      </c>
      <c r="J260" s="40">
        <f t="shared" si="10"/>
        <v>2.7781512503836434</v>
      </c>
    </row>
    <row r="261" spans="1:10" s="37" customFormat="1" x14ac:dyDescent="0.2">
      <c r="A261" s="39"/>
      <c r="B261" s="39"/>
      <c r="C261" s="39"/>
      <c r="D261" s="40"/>
      <c r="E261" s="39"/>
      <c r="F261" s="40"/>
      <c r="G261" s="38">
        <v>630</v>
      </c>
      <c r="H261" s="40">
        <f t="shared" si="9"/>
        <v>2.3993405494535818</v>
      </c>
      <c r="I261" s="38">
        <v>610</v>
      </c>
      <c r="J261" s="40">
        <f t="shared" si="10"/>
        <v>2.7853298350107671</v>
      </c>
    </row>
    <row r="262" spans="1:10" s="37" customFormat="1" x14ac:dyDescent="0.2">
      <c r="A262" s="39"/>
      <c r="B262" s="39"/>
      <c r="C262" s="39"/>
      <c r="D262" s="40"/>
      <c r="E262" s="39"/>
      <c r="F262" s="40"/>
      <c r="G262" s="38">
        <v>640</v>
      </c>
      <c r="H262" s="40">
        <f t="shared" si="9"/>
        <v>2.4061799739838872</v>
      </c>
      <c r="I262" s="38">
        <v>620</v>
      </c>
      <c r="J262" s="40">
        <f t="shared" si="10"/>
        <v>2.7923916894982539</v>
      </c>
    </row>
    <row r="263" spans="1:10" s="37" customFormat="1" x14ac:dyDescent="0.2">
      <c r="A263" s="39"/>
      <c r="B263" s="39"/>
      <c r="C263" s="39"/>
      <c r="D263" s="40"/>
      <c r="E263" s="39"/>
      <c r="F263" s="40"/>
      <c r="G263" s="38">
        <v>650</v>
      </c>
      <c r="H263" s="40">
        <f t="shared" si="9"/>
        <v>2.4129133566428558</v>
      </c>
      <c r="I263" s="38">
        <v>630</v>
      </c>
      <c r="J263" s="40">
        <f t="shared" si="10"/>
        <v>2.7993405494535817</v>
      </c>
    </row>
    <row r="264" spans="1:10" s="37" customFormat="1" x14ac:dyDescent="0.2">
      <c r="A264" s="39"/>
      <c r="B264" s="39"/>
      <c r="C264" s="39"/>
      <c r="D264" s="40"/>
      <c r="E264" s="39"/>
      <c r="F264" s="40"/>
      <c r="G264" s="38">
        <v>660</v>
      </c>
      <c r="H264" s="40">
        <f t="shared" si="9"/>
        <v>2.4195439355418689</v>
      </c>
      <c r="I264" s="38">
        <v>640</v>
      </c>
      <c r="J264" s="40">
        <f t="shared" si="10"/>
        <v>2.8061799739838871</v>
      </c>
    </row>
    <row r="265" spans="1:10" s="37" customFormat="1" x14ac:dyDescent="0.2">
      <c r="A265" s="39"/>
      <c r="B265" s="39"/>
      <c r="C265" s="39"/>
      <c r="D265" s="40"/>
      <c r="E265" s="39"/>
      <c r="F265" s="40"/>
      <c r="G265" s="38">
        <v>670</v>
      </c>
      <c r="H265" s="40">
        <f t="shared" si="9"/>
        <v>2.4260748027008265</v>
      </c>
      <c r="I265" s="38">
        <v>650</v>
      </c>
      <c r="J265" s="40">
        <f t="shared" si="10"/>
        <v>2.8129133566428557</v>
      </c>
    </row>
    <row r="266" spans="1:10" s="37" customFormat="1" x14ac:dyDescent="0.2">
      <c r="A266" s="39"/>
      <c r="B266" s="39"/>
      <c r="C266" s="39"/>
      <c r="D266" s="40"/>
      <c r="E266" s="39"/>
      <c r="F266" s="40"/>
      <c r="G266" s="38">
        <v>680</v>
      </c>
      <c r="H266" s="40">
        <f t="shared" si="9"/>
        <v>2.4325089127062363</v>
      </c>
      <c r="I266" s="38">
        <v>660</v>
      </c>
      <c r="J266" s="40">
        <f t="shared" si="10"/>
        <v>2.8195439355418688</v>
      </c>
    </row>
    <row r="267" spans="1:10" s="37" customFormat="1" x14ac:dyDescent="0.2">
      <c r="A267" s="39"/>
      <c r="B267" s="39"/>
      <c r="C267" s="39"/>
      <c r="D267" s="40"/>
      <c r="E267" s="39"/>
      <c r="F267" s="40"/>
      <c r="G267" s="38">
        <v>690</v>
      </c>
      <c r="H267" s="40">
        <f t="shared" si="9"/>
        <v>2.4388490907372553</v>
      </c>
      <c r="I267" s="38">
        <v>670</v>
      </c>
      <c r="J267" s="40">
        <f t="shared" si="10"/>
        <v>2.8260748027008264</v>
      </c>
    </row>
    <row r="268" spans="1:10" s="37" customFormat="1" x14ac:dyDescent="0.2">
      <c r="A268" s="39"/>
      <c r="B268" s="39"/>
      <c r="C268" s="39"/>
      <c r="D268" s="40"/>
      <c r="E268" s="39"/>
      <c r="F268" s="40"/>
      <c r="G268" s="38">
        <v>700</v>
      </c>
      <c r="H268" s="40">
        <f t="shared" si="9"/>
        <v>2.445098040014257</v>
      </c>
      <c r="I268" s="38">
        <v>680</v>
      </c>
      <c r="J268" s="40">
        <f t="shared" si="10"/>
        <v>2.8325089127062362</v>
      </c>
    </row>
    <row r="269" spans="1:10" s="37" customFormat="1" x14ac:dyDescent="0.2">
      <c r="A269" s="39"/>
      <c r="B269" s="39"/>
      <c r="C269" s="39"/>
      <c r="D269" s="40"/>
      <c r="E269" s="39"/>
      <c r="F269" s="40"/>
      <c r="G269" s="38">
        <v>710</v>
      </c>
      <c r="H269" s="40">
        <f t="shared" ref="H269:H298" si="11">LOG10(G269)-0.4</f>
        <v>2.4512583487190756</v>
      </c>
      <c r="I269" s="38">
        <v>690</v>
      </c>
      <c r="J269" s="40">
        <f t="shared" ref="J269:J300" si="12">LOG10(I269)</f>
        <v>2.8388490907372552</v>
      </c>
    </row>
    <row r="270" spans="1:10" s="37" customFormat="1" x14ac:dyDescent="0.2">
      <c r="A270" s="39"/>
      <c r="B270" s="39"/>
      <c r="C270" s="39"/>
      <c r="D270" s="40"/>
      <c r="E270" s="39"/>
      <c r="F270" s="40"/>
      <c r="G270" s="38">
        <v>720</v>
      </c>
      <c r="H270" s="40">
        <f t="shared" si="11"/>
        <v>2.4573324964312686</v>
      </c>
      <c r="I270" s="38">
        <v>700</v>
      </c>
      <c r="J270" s="40">
        <f t="shared" si="12"/>
        <v>2.8450980400142569</v>
      </c>
    </row>
    <row r="271" spans="1:10" s="37" customFormat="1" x14ac:dyDescent="0.2">
      <c r="A271" s="39"/>
      <c r="B271" s="39"/>
      <c r="C271" s="39"/>
      <c r="D271" s="40"/>
      <c r="E271" s="39"/>
      <c r="F271" s="40"/>
      <c r="G271" s="38">
        <v>730</v>
      </c>
      <c r="H271" s="40">
        <f t="shared" si="11"/>
        <v>2.463322860120456</v>
      </c>
      <c r="I271" s="38">
        <v>710</v>
      </c>
      <c r="J271" s="40">
        <f t="shared" si="12"/>
        <v>2.8512583487190755</v>
      </c>
    </row>
    <row r="272" spans="1:10" s="37" customFormat="1" x14ac:dyDescent="0.2">
      <c r="A272" s="39"/>
      <c r="B272" s="39"/>
      <c r="C272" s="39"/>
      <c r="D272" s="40"/>
      <c r="E272" s="39"/>
      <c r="F272" s="40"/>
      <c r="G272" s="38">
        <v>740</v>
      </c>
      <c r="H272" s="40">
        <f t="shared" si="11"/>
        <v>2.4692317197309763</v>
      </c>
      <c r="I272" s="38">
        <v>720</v>
      </c>
      <c r="J272" s="40">
        <f t="shared" si="12"/>
        <v>2.8573324964312685</v>
      </c>
    </row>
    <row r="273" spans="1:10" s="37" customFormat="1" x14ac:dyDescent="0.2">
      <c r="A273" s="39"/>
      <c r="B273" s="39"/>
      <c r="C273" s="39"/>
      <c r="D273" s="40"/>
      <c r="E273" s="39"/>
      <c r="F273" s="40"/>
      <c r="G273" s="38">
        <v>750</v>
      </c>
      <c r="H273" s="40">
        <f t="shared" si="11"/>
        <v>2.4750612633917002</v>
      </c>
      <c r="I273" s="38">
        <v>730</v>
      </c>
      <c r="J273" s="40">
        <f t="shared" si="12"/>
        <v>2.8633228601204559</v>
      </c>
    </row>
    <row r="274" spans="1:10" s="37" customFormat="1" x14ac:dyDescent="0.2">
      <c r="A274" s="39"/>
      <c r="B274" s="39"/>
      <c r="C274" s="39"/>
      <c r="D274" s="40"/>
      <c r="E274" s="39"/>
      <c r="F274" s="40"/>
      <c r="G274" s="38">
        <v>760</v>
      </c>
      <c r="H274" s="40">
        <f t="shared" si="11"/>
        <v>2.4808135922807915</v>
      </c>
      <c r="I274" s="38">
        <v>740</v>
      </c>
      <c r="J274" s="40">
        <f t="shared" si="12"/>
        <v>2.8692317197309762</v>
      </c>
    </row>
    <row r="275" spans="1:10" s="37" customFormat="1" x14ac:dyDescent="0.2">
      <c r="A275" s="39"/>
      <c r="B275" s="39"/>
      <c r="C275" s="39"/>
      <c r="D275" s="40"/>
      <c r="E275" s="39"/>
      <c r="F275" s="40"/>
      <c r="G275" s="38">
        <v>770</v>
      </c>
      <c r="H275" s="40">
        <f t="shared" si="11"/>
        <v>2.4864907251724819</v>
      </c>
      <c r="I275" s="38">
        <v>750</v>
      </c>
      <c r="J275" s="40">
        <f t="shared" si="12"/>
        <v>2.8750612633917001</v>
      </c>
    </row>
    <row r="276" spans="1:10" s="37" customFormat="1" x14ac:dyDescent="0.2">
      <c r="A276" s="39"/>
      <c r="B276" s="39"/>
      <c r="C276" s="39"/>
      <c r="D276" s="40"/>
      <c r="E276" s="39"/>
      <c r="F276" s="40"/>
      <c r="G276" s="38">
        <v>780</v>
      </c>
      <c r="H276" s="40">
        <f t="shared" si="11"/>
        <v>2.4920946026904804</v>
      </c>
      <c r="I276" s="38">
        <v>760</v>
      </c>
      <c r="J276" s="40">
        <f t="shared" si="12"/>
        <v>2.8808135922807914</v>
      </c>
    </row>
    <row r="277" spans="1:10" s="37" customFormat="1" x14ac:dyDescent="0.2">
      <c r="A277" s="39"/>
      <c r="B277" s="39"/>
      <c r="C277" s="39"/>
      <c r="D277" s="40"/>
      <c r="E277" s="39"/>
      <c r="F277" s="40"/>
      <c r="G277" s="38">
        <v>790</v>
      </c>
      <c r="H277" s="40">
        <f t="shared" si="11"/>
        <v>2.4976270912904415</v>
      </c>
      <c r="I277" s="38">
        <v>770</v>
      </c>
      <c r="J277" s="40">
        <f t="shared" si="12"/>
        <v>2.8864907251724818</v>
      </c>
    </row>
    <row r="278" spans="1:10" s="37" customFormat="1" x14ac:dyDescent="0.2">
      <c r="A278" s="39"/>
      <c r="B278" s="39"/>
      <c r="C278" s="39"/>
      <c r="D278" s="40"/>
      <c r="E278" s="39"/>
      <c r="F278" s="40"/>
      <c r="G278" s="38">
        <v>800</v>
      </c>
      <c r="H278" s="40">
        <f t="shared" si="11"/>
        <v>2.5030899869919438</v>
      </c>
      <c r="I278" s="38">
        <v>780</v>
      </c>
      <c r="J278" s="40">
        <f t="shared" si="12"/>
        <v>2.8920946026904804</v>
      </c>
    </row>
    <row r="279" spans="1:10" s="37" customFormat="1" x14ac:dyDescent="0.2">
      <c r="A279" s="39"/>
      <c r="B279" s="39"/>
      <c r="C279" s="39"/>
      <c r="D279" s="40"/>
      <c r="E279" s="39"/>
      <c r="F279" s="40"/>
      <c r="G279" s="38">
        <v>810</v>
      </c>
      <c r="H279" s="40">
        <f t="shared" si="11"/>
        <v>2.5084850188786501</v>
      </c>
      <c r="I279" s="38">
        <v>790</v>
      </c>
      <c r="J279" s="40">
        <f t="shared" si="12"/>
        <v>2.8976270912904414</v>
      </c>
    </row>
    <row r="280" spans="1:10" s="37" customFormat="1" x14ac:dyDescent="0.2">
      <c r="A280" s="39"/>
      <c r="B280" s="39"/>
      <c r="C280" s="39"/>
      <c r="D280" s="40"/>
      <c r="E280" s="39"/>
      <c r="F280" s="40"/>
      <c r="G280" s="38">
        <v>820</v>
      </c>
      <c r="H280" s="40">
        <f t="shared" si="11"/>
        <v>2.5138138523837168</v>
      </c>
      <c r="I280" s="38">
        <v>800</v>
      </c>
      <c r="J280" s="40">
        <f t="shared" si="12"/>
        <v>2.9030899869919438</v>
      </c>
    </row>
    <row r="281" spans="1:10" s="37" customFormat="1" x14ac:dyDescent="0.2">
      <c r="A281" s="39"/>
      <c r="B281" s="39"/>
      <c r="C281" s="39"/>
      <c r="D281" s="40"/>
      <c r="E281" s="39"/>
      <c r="F281" s="40"/>
      <c r="G281" s="38">
        <v>830</v>
      </c>
      <c r="H281" s="40">
        <f t="shared" si="11"/>
        <v>2.5190780923760738</v>
      </c>
      <c r="I281" s="38">
        <v>810</v>
      </c>
      <c r="J281" s="40">
        <f t="shared" si="12"/>
        <v>2.90848501887865</v>
      </c>
    </row>
    <row r="282" spans="1:10" s="37" customFormat="1" x14ac:dyDescent="0.2">
      <c r="A282" s="39"/>
      <c r="B282" s="39"/>
      <c r="C282" s="39"/>
      <c r="D282" s="40"/>
      <c r="E282" s="39"/>
      <c r="F282" s="40"/>
      <c r="G282" s="38">
        <v>840</v>
      </c>
      <c r="H282" s="40">
        <f t="shared" si="11"/>
        <v>2.5242792860618817</v>
      </c>
      <c r="I282" s="38">
        <v>820</v>
      </c>
      <c r="J282" s="40">
        <f t="shared" si="12"/>
        <v>2.9138138523837167</v>
      </c>
    </row>
    <row r="283" spans="1:10" s="37" customFormat="1" x14ac:dyDescent="0.2">
      <c r="A283" s="39"/>
      <c r="B283" s="39"/>
      <c r="C283" s="39"/>
      <c r="D283" s="40"/>
      <c r="E283" s="39"/>
      <c r="F283" s="40"/>
      <c r="G283" s="38">
        <v>850</v>
      </c>
      <c r="H283" s="40">
        <f t="shared" si="11"/>
        <v>2.5294189257142929</v>
      </c>
      <c r="I283" s="38">
        <v>830</v>
      </c>
      <c r="J283" s="40">
        <f t="shared" si="12"/>
        <v>2.9190780923760737</v>
      </c>
    </row>
    <row r="284" spans="1:10" s="37" customFormat="1" x14ac:dyDescent="0.2">
      <c r="A284" s="39"/>
      <c r="B284" s="39"/>
      <c r="C284" s="39"/>
      <c r="D284" s="40"/>
      <c r="E284" s="39"/>
      <c r="F284" s="40"/>
      <c r="G284" s="38">
        <v>860</v>
      </c>
      <c r="H284" s="40">
        <f t="shared" si="11"/>
        <v>2.534498451243568</v>
      </c>
      <c r="I284" s="38">
        <v>840</v>
      </c>
      <c r="J284" s="40">
        <f t="shared" si="12"/>
        <v>2.9242792860618816</v>
      </c>
    </row>
    <row r="285" spans="1:10" s="37" customFormat="1" x14ac:dyDescent="0.2">
      <c r="A285" s="39"/>
      <c r="B285" s="39"/>
      <c r="C285" s="39"/>
      <c r="D285" s="40"/>
      <c r="E285" s="39"/>
      <c r="F285" s="40"/>
      <c r="G285" s="38">
        <v>870</v>
      </c>
      <c r="H285" s="40">
        <f t="shared" si="11"/>
        <v>2.5395192526186188</v>
      </c>
      <c r="I285" s="38">
        <v>850</v>
      </c>
      <c r="J285" s="40">
        <f t="shared" si="12"/>
        <v>2.9294189257142929</v>
      </c>
    </row>
    <row r="286" spans="1:10" s="37" customFormat="1" x14ac:dyDescent="0.2">
      <c r="A286" s="39"/>
      <c r="B286" s="39"/>
      <c r="C286" s="39"/>
      <c r="D286" s="40"/>
      <c r="E286" s="39"/>
      <c r="F286" s="40"/>
      <c r="G286" s="38">
        <v>880</v>
      </c>
      <c r="H286" s="40">
        <f t="shared" si="11"/>
        <v>2.5444826721501688</v>
      </c>
      <c r="I286" s="38">
        <v>860</v>
      </c>
      <c r="J286" s="40">
        <f t="shared" si="12"/>
        <v>2.9344984512435679</v>
      </c>
    </row>
    <row r="287" spans="1:10" s="37" customFormat="1" x14ac:dyDescent="0.2">
      <c r="A287" s="39"/>
      <c r="B287" s="39"/>
      <c r="C287" s="39"/>
      <c r="D287" s="40"/>
      <c r="E287" s="39"/>
      <c r="F287" s="40"/>
      <c r="G287" s="38">
        <v>890</v>
      </c>
      <c r="H287" s="40">
        <f t="shared" si="11"/>
        <v>2.5493900066449129</v>
      </c>
      <c r="I287" s="38">
        <v>870</v>
      </c>
      <c r="J287" s="40">
        <f t="shared" si="12"/>
        <v>2.9395192526186187</v>
      </c>
    </row>
    <row r="288" spans="1:10" s="37" customFormat="1" x14ac:dyDescent="0.2">
      <c r="A288" s="39"/>
      <c r="B288" s="39"/>
      <c r="C288" s="39"/>
      <c r="D288" s="40"/>
      <c r="E288" s="39"/>
      <c r="F288" s="40"/>
      <c r="G288" s="38">
        <v>900</v>
      </c>
      <c r="H288" s="40">
        <f t="shared" si="11"/>
        <v>2.5542425094393248</v>
      </c>
      <c r="I288" s="38">
        <v>880</v>
      </c>
      <c r="J288" s="40">
        <f t="shared" si="12"/>
        <v>2.9444826721501687</v>
      </c>
    </row>
    <row r="289" spans="1:10" s="37" customFormat="1" x14ac:dyDescent="0.2">
      <c r="A289" s="39"/>
      <c r="B289" s="39"/>
      <c r="C289" s="39"/>
      <c r="D289" s="40"/>
      <c r="E289" s="39"/>
      <c r="F289" s="40"/>
      <c r="G289" s="38">
        <v>910</v>
      </c>
      <c r="H289" s="40">
        <f t="shared" si="11"/>
        <v>2.5590413923210935</v>
      </c>
      <c r="I289" s="38">
        <v>890</v>
      </c>
      <c r="J289" s="40">
        <f t="shared" si="12"/>
        <v>2.9493900066449128</v>
      </c>
    </row>
    <row r="290" spans="1:10" s="37" customFormat="1" x14ac:dyDescent="0.2">
      <c r="A290" s="39"/>
      <c r="B290" s="39"/>
      <c r="C290" s="39"/>
      <c r="D290" s="40"/>
      <c r="E290" s="39"/>
      <c r="F290" s="40"/>
      <c r="G290" s="38">
        <v>920</v>
      </c>
      <c r="H290" s="40">
        <f t="shared" si="11"/>
        <v>2.5637878273455552</v>
      </c>
      <c r="I290" s="38">
        <v>900</v>
      </c>
      <c r="J290" s="40">
        <f t="shared" si="12"/>
        <v>2.9542425094393248</v>
      </c>
    </row>
    <row r="291" spans="1:10" s="37" customFormat="1" x14ac:dyDescent="0.2">
      <c r="A291" s="39"/>
      <c r="B291" s="39"/>
      <c r="C291" s="39"/>
      <c r="D291" s="40"/>
      <c r="E291" s="39"/>
      <c r="F291" s="40"/>
      <c r="G291" s="38">
        <v>930</v>
      </c>
      <c r="H291" s="40">
        <f t="shared" si="11"/>
        <v>2.5684829485539353</v>
      </c>
      <c r="I291" s="38">
        <v>910</v>
      </c>
      <c r="J291" s="40">
        <f t="shared" si="12"/>
        <v>2.9590413923210934</v>
      </c>
    </row>
    <row r="292" spans="1:10" s="37" customFormat="1" x14ac:dyDescent="0.2">
      <c r="A292" s="39"/>
      <c r="B292" s="39"/>
      <c r="C292" s="39"/>
      <c r="D292" s="40"/>
      <c r="E292" s="39"/>
      <c r="F292" s="40"/>
      <c r="G292" s="38">
        <v>940</v>
      </c>
      <c r="H292" s="40">
        <f t="shared" si="11"/>
        <v>2.5731278535996989</v>
      </c>
      <c r="I292" s="38">
        <v>920</v>
      </c>
      <c r="J292" s="40">
        <f t="shared" si="12"/>
        <v>2.9637878273455551</v>
      </c>
    </row>
    <row r="293" spans="1:10" s="37" customFormat="1" x14ac:dyDescent="0.2">
      <c r="A293" s="39"/>
      <c r="B293" s="39"/>
      <c r="C293" s="39"/>
      <c r="D293" s="40"/>
      <c r="E293" s="39"/>
      <c r="F293" s="40"/>
      <c r="G293" s="38">
        <v>950</v>
      </c>
      <c r="H293" s="40">
        <f t="shared" si="11"/>
        <v>2.5777236052888477</v>
      </c>
      <c r="I293" s="38">
        <v>930</v>
      </c>
      <c r="J293" s="40">
        <f t="shared" si="12"/>
        <v>2.9684829485539352</v>
      </c>
    </row>
    <row r="294" spans="1:10" s="37" customFormat="1" x14ac:dyDescent="0.2">
      <c r="A294" s="39"/>
      <c r="B294" s="39"/>
      <c r="C294" s="39"/>
      <c r="D294" s="40"/>
      <c r="E294" s="39"/>
      <c r="F294" s="40"/>
      <c r="G294" s="38">
        <v>960</v>
      </c>
      <c r="H294" s="40">
        <f t="shared" si="11"/>
        <v>2.5822712330395685</v>
      </c>
      <c r="I294" s="38">
        <v>940</v>
      </c>
      <c r="J294" s="40">
        <f t="shared" si="12"/>
        <v>2.9731278535996988</v>
      </c>
    </row>
    <row r="295" spans="1:10" s="37" customFormat="1" x14ac:dyDescent="0.2">
      <c r="A295" s="39"/>
      <c r="B295" s="39"/>
      <c r="C295" s="39"/>
      <c r="D295" s="40"/>
      <c r="E295" s="39"/>
      <c r="F295" s="40"/>
      <c r="G295" s="38">
        <v>970</v>
      </c>
      <c r="H295" s="40">
        <f t="shared" si="11"/>
        <v>2.5867717342662448</v>
      </c>
      <c r="I295" s="38">
        <v>950</v>
      </c>
      <c r="J295" s="40">
        <f t="shared" si="12"/>
        <v>2.9777236052888476</v>
      </c>
    </row>
    <row r="296" spans="1:10" s="37" customFormat="1" x14ac:dyDescent="0.2">
      <c r="A296" s="39"/>
      <c r="B296" s="39"/>
      <c r="C296" s="39"/>
      <c r="D296" s="40"/>
      <c r="E296" s="39"/>
      <c r="F296" s="40"/>
      <c r="G296" s="38">
        <v>980</v>
      </c>
      <c r="H296" s="40">
        <f t="shared" si="11"/>
        <v>2.5912260756924947</v>
      </c>
      <c r="I296" s="38">
        <v>960</v>
      </c>
      <c r="J296" s="40">
        <f t="shared" si="12"/>
        <v>2.9822712330395684</v>
      </c>
    </row>
    <row r="297" spans="1:10" s="37" customFormat="1" x14ac:dyDescent="0.2">
      <c r="A297" s="39"/>
      <c r="B297" s="39"/>
      <c r="C297" s="39"/>
      <c r="D297" s="40"/>
      <c r="E297" s="39"/>
      <c r="F297" s="40"/>
      <c r="G297" s="38">
        <v>990</v>
      </c>
      <c r="H297" s="40">
        <f t="shared" si="11"/>
        <v>2.5956351945975502</v>
      </c>
      <c r="I297" s="38">
        <v>970</v>
      </c>
      <c r="J297" s="40">
        <f t="shared" si="12"/>
        <v>2.9867717342662448</v>
      </c>
    </row>
    <row r="298" spans="1:10" s="37" customFormat="1" x14ac:dyDescent="0.2">
      <c r="A298" s="39"/>
      <c r="B298" s="39"/>
      <c r="C298" s="39"/>
      <c r="D298" s="40"/>
      <c r="E298" s="39"/>
      <c r="F298" s="40"/>
      <c r="G298" s="38">
        <v>1000</v>
      </c>
      <c r="H298" s="40">
        <f t="shared" si="11"/>
        <v>2.6</v>
      </c>
      <c r="I298" s="38">
        <v>980</v>
      </c>
      <c r="J298" s="40">
        <f t="shared" si="12"/>
        <v>2.9912260756924947</v>
      </c>
    </row>
    <row r="299" spans="1:10" s="37" customFormat="1" x14ac:dyDescent="0.2">
      <c r="A299" s="39"/>
      <c r="B299" s="39"/>
      <c r="C299" s="39"/>
      <c r="D299" s="40"/>
      <c r="E299" s="39"/>
      <c r="F299" s="40"/>
      <c r="G299" s="39"/>
      <c r="H299" s="40"/>
      <c r="I299" s="38">
        <v>990</v>
      </c>
      <c r="J299" s="40">
        <f t="shared" si="12"/>
        <v>2.9956351945975501</v>
      </c>
    </row>
    <row r="300" spans="1:10" s="37" customFormat="1" x14ac:dyDescent="0.2">
      <c r="A300" s="39"/>
      <c r="B300" s="39"/>
      <c r="C300" s="39"/>
      <c r="D300" s="40"/>
      <c r="E300" s="39"/>
      <c r="F300" s="40"/>
      <c r="G300" s="39"/>
      <c r="H300" s="40"/>
      <c r="I300" s="38">
        <v>1000</v>
      </c>
      <c r="J300" s="40">
        <f t="shared" si="12"/>
        <v>3</v>
      </c>
    </row>
  </sheetData>
  <mergeCells count="7">
    <mergeCell ref="L2:M2"/>
    <mergeCell ref="L6:M6"/>
    <mergeCell ref="A2:D2"/>
    <mergeCell ref="A1:F1"/>
    <mergeCell ref="F3:G3"/>
    <mergeCell ref="I4:J7"/>
    <mergeCell ref="I3:J3"/>
  </mergeCells>
  <phoneticPr fontId="2" type="noConversion"/>
  <conditionalFormatting sqref="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2">
    <dataValidation type="custom" allowBlank="1" showInputMessage="1" showErrorMessage="1" errorTitle="禁止输入" error="请在右侧单元格输入数据" sqref="A3:A9 C3:D9 E7" xr:uid="{B54B3DB3-C361-440F-9EAB-179571F327D5}">
      <formula1>0</formula1>
    </dataValidation>
    <dataValidation allowBlank="1" showInputMessage="1" showErrorMessage="1" errorTitle="禁止输入" error="请在右侧单元格输入数据" sqref="B3:B9 F6 E3:F4 E5:E6 F7:F9 E8:E9" xr:uid="{1471037C-E519-42A6-8B6A-D7C817A0AC0D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YX-Alpha</dc:creator>
  <cp:lastModifiedBy>肖 尊凯</cp:lastModifiedBy>
  <cp:lastPrinted>2020-03-02T09:51:33Z</cp:lastPrinted>
  <dcterms:created xsi:type="dcterms:W3CDTF">2020-03-02T07:40:17Z</dcterms:created>
  <dcterms:modified xsi:type="dcterms:W3CDTF">2020-06-08T06:52:51Z</dcterms:modified>
</cp:coreProperties>
</file>